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 лист" sheetId="1" r:id="rId1"/>
    <sheet name="1-3 лет" sheetId="2" r:id="rId2"/>
    <sheet name="Дети 3-7 лет" sheetId="3" r:id="rId3"/>
  </sheets>
  <definedNames>
    <definedName name="_xlnm.Print_Area" localSheetId="1">'1-3 лет'!$A$1:$M$469</definedName>
    <definedName name="_xlnm.Print_Area" localSheetId="2">'Дети 3-7 лет'!$A$1:$M$477</definedName>
  </definedNames>
  <calcPr fullCalcOnLoad="1"/>
</workbook>
</file>

<file path=xl/sharedStrings.xml><?xml version="1.0" encoding="utf-8"?>
<sst xmlns="http://schemas.openxmlformats.org/spreadsheetml/2006/main" count="1608" uniqueCount="187">
  <si>
    <t>Б</t>
  </si>
  <si>
    <t>Ж</t>
  </si>
  <si>
    <t>У</t>
  </si>
  <si>
    <t>Эн/ц</t>
  </si>
  <si>
    <t>Fe</t>
  </si>
  <si>
    <t>С</t>
  </si>
  <si>
    <t xml:space="preserve">Завтрак </t>
  </si>
  <si>
    <t xml:space="preserve">Итого </t>
  </si>
  <si>
    <t>Чай с сахаром</t>
  </si>
  <si>
    <t xml:space="preserve">Обед </t>
  </si>
  <si>
    <t>Чай с лимоном</t>
  </si>
  <si>
    <t>Итого за день</t>
  </si>
  <si>
    <t xml:space="preserve">Суточная потребность </t>
  </si>
  <si>
    <t>Процент удовлетворения суточной потребности</t>
  </si>
  <si>
    <t>Какао с молоком</t>
  </si>
  <si>
    <t>Масса порции</t>
  </si>
  <si>
    <t>Пищевые вещества (г)</t>
  </si>
  <si>
    <t>Витамины (мг)</t>
  </si>
  <si>
    <t>Минеральные в-ва (мг)</t>
  </si>
  <si>
    <t>Са</t>
  </si>
  <si>
    <t>200</t>
  </si>
  <si>
    <t>100</t>
  </si>
  <si>
    <t>150</t>
  </si>
  <si>
    <t>180</t>
  </si>
  <si>
    <t>Полдник</t>
  </si>
  <si>
    <t>Итого</t>
  </si>
  <si>
    <t>Кисломолочный продукт</t>
  </si>
  <si>
    <t>№ ТК</t>
  </si>
  <si>
    <t>Обед</t>
  </si>
  <si>
    <t>Рыба, тушеная с овощами</t>
  </si>
  <si>
    <t xml:space="preserve">Суп картофельный с мясными фрикадельками </t>
  </si>
  <si>
    <t>ГП</t>
  </si>
  <si>
    <t>Капуста тушеная</t>
  </si>
  <si>
    <t>Ватрушка с творогом из дрожжевого теста</t>
  </si>
  <si>
    <t>Запеканка из творога с молоком сгущенным</t>
  </si>
  <si>
    <t>Итого за 10 дней</t>
  </si>
  <si>
    <t>Итого за 1 дней</t>
  </si>
  <si>
    <t>Каша вязкая рисовая молочная</t>
  </si>
  <si>
    <t>Каша вязкая пшенная молочная</t>
  </si>
  <si>
    <t>Каша вязкая пшеничная молочная</t>
  </si>
  <si>
    <t>60</t>
  </si>
  <si>
    <t>Каша вязкая манная молочная</t>
  </si>
  <si>
    <t>Омлет натуральный с маслом</t>
  </si>
  <si>
    <t>Бутерброд  с маслом</t>
  </si>
  <si>
    <t>Картофельное пюре</t>
  </si>
  <si>
    <t>Щи из свежей капусты, с мясом и со сметаной</t>
  </si>
  <si>
    <t>Бутерброд  с маслом и сыром</t>
  </si>
  <si>
    <t>Рассольник ленинградский, с мясом и со сметаной</t>
  </si>
  <si>
    <t>Каша вязкая ячневая молочная</t>
  </si>
  <si>
    <t>Чай с молоком</t>
  </si>
  <si>
    <t>Суп - уха</t>
  </si>
  <si>
    <t>Каша гречневая рассыпчатая</t>
  </si>
  <si>
    <t>Борщ с капустой свежей, с мясом и со сметаной</t>
  </si>
  <si>
    <t>Овощи натуральные соленые (или свежие)</t>
  </si>
  <si>
    <t>Колбасные изделия отварные</t>
  </si>
  <si>
    <t>Сельдь с луком репчатым</t>
  </si>
  <si>
    <t>Свекольник с мясом, со сметаной</t>
  </si>
  <si>
    <t xml:space="preserve">Котлеты,биточки, шницели из  говядины </t>
  </si>
  <si>
    <t>Суп молочный с крупой</t>
  </si>
  <si>
    <t>Жаркое по-домашнему</t>
  </si>
  <si>
    <t>Рыба по-польски</t>
  </si>
  <si>
    <t>Компот из свежих фруктов</t>
  </si>
  <si>
    <t>Манник со сгущенным молоком</t>
  </si>
  <si>
    <t>Компот из сухофруктов</t>
  </si>
  <si>
    <t xml:space="preserve">Котлеты, биточки, шницели рыбные </t>
  </si>
  <si>
    <t>140/40</t>
  </si>
  <si>
    <t>15</t>
  </si>
  <si>
    <t>Пирожок печеный из дрожжевого теста с овощным фаршем</t>
  </si>
  <si>
    <t>Голубцы  ленивые</t>
  </si>
  <si>
    <t>10</t>
  </si>
  <si>
    <t>День: понедельник</t>
  </si>
  <si>
    <t>Неделя: первая</t>
  </si>
  <si>
    <t>Возрастная категория: 3-7 лет, 12 часовое пребывание</t>
  </si>
  <si>
    <t>Прием пищи, наименование блюда</t>
  </si>
  <si>
    <t>Энергетическая ценность (ккал)</t>
  </si>
  <si>
    <t>День: вторник</t>
  </si>
  <si>
    <t>День: среда</t>
  </si>
  <si>
    <t>День: четверг</t>
  </si>
  <si>
    <t>День: пятница</t>
  </si>
  <si>
    <t>Неделя: вторая</t>
  </si>
  <si>
    <t>2 завтрак</t>
  </si>
  <si>
    <t>Сок фруктовый (овощной)</t>
  </si>
  <si>
    <t>Хлеб пшеничный или хлеб зерновой</t>
  </si>
  <si>
    <t>Макаронные изделия, запеченные с сыром</t>
  </si>
  <si>
    <t>Бутерброд с джемом</t>
  </si>
  <si>
    <t>Каша вязкая молочная с хлопьями овсяными "Геркулес"</t>
  </si>
  <si>
    <t>Салат из моркови с зеленым горошком</t>
  </si>
  <si>
    <t>Сырники из творога с молоком сгущенным</t>
  </si>
  <si>
    <t>Сушка на сметане</t>
  </si>
  <si>
    <t>Конфеты (или пастила, или мармелад, или зефир, или шоколад)</t>
  </si>
  <si>
    <t>Морковь припущенная</t>
  </si>
  <si>
    <t>Макаронные изделия отварные с овощами</t>
  </si>
  <si>
    <t>Суп картофельный с бобовыми, с мясом птицы</t>
  </si>
  <si>
    <t>Запеканка из круп с молоком сгущенным</t>
  </si>
  <si>
    <t>Хлеб ржаной (ржано-пшеничный)</t>
  </si>
  <si>
    <t>100/50</t>
  </si>
  <si>
    <t>70</t>
  </si>
  <si>
    <t>180/12</t>
  </si>
  <si>
    <t>180/12/5</t>
  </si>
  <si>
    <t>30/8</t>
  </si>
  <si>
    <t>веществ (белков, жиров и углеводов) и калорийности не должны превышать ± 10%, микронутриентов ± 15%.</t>
  </si>
  <si>
    <t>220</t>
  </si>
  <si>
    <t>215/35</t>
  </si>
  <si>
    <t>250/10/6</t>
  </si>
  <si>
    <t>Средние показатели содержания пищевых веществ, энергетической ценности и микронутриентов рациона питания детей 3-7 лет</t>
  </si>
  <si>
    <t>80/40</t>
  </si>
  <si>
    <t>45</t>
  </si>
  <si>
    <t>200/8/5</t>
  </si>
  <si>
    <t>100/30</t>
  </si>
  <si>
    <t>100/15</t>
  </si>
  <si>
    <t>172/28</t>
  </si>
  <si>
    <t>150/9</t>
  </si>
  <si>
    <t>150/9/4</t>
  </si>
  <si>
    <t>20/5</t>
  </si>
  <si>
    <t>85</t>
  </si>
  <si>
    <t>Соус красный основной</t>
  </si>
  <si>
    <t>При поступлении на предприятие других видов фруктов-можно производить их замену.</t>
  </si>
  <si>
    <t xml:space="preserve">Примечание: ГП - готовый продукт.   </t>
  </si>
  <si>
    <t xml:space="preserve">режима работы в дошкольных организациях" отклонения от расчетных суточной калорийности и содержания основных пищевых </t>
  </si>
  <si>
    <t>Рис отварной с овощами</t>
  </si>
  <si>
    <t>Булочка домашняя</t>
  </si>
  <si>
    <t>Кофейный напиток с молоком</t>
  </si>
  <si>
    <t>Рыба, тушенная в сметанном соусе</t>
  </si>
  <si>
    <t>70/20</t>
  </si>
  <si>
    <t>Суп "Харчо" с мясом и со сметаной</t>
  </si>
  <si>
    <t>Кондитерские изделия (печенье, или вафли, или пряники, или  крекеры)</t>
  </si>
  <si>
    <t>Кисель из свежих ягод</t>
  </si>
  <si>
    <t>Пирожок печеный из дрожжевого теста с сухофруктами</t>
  </si>
  <si>
    <t>Плов с птицей</t>
  </si>
  <si>
    <t>Печень по-строгановски</t>
  </si>
  <si>
    <t>Рагу из овощей</t>
  </si>
  <si>
    <t>Икра морковная</t>
  </si>
  <si>
    <t>Икра свекольная</t>
  </si>
  <si>
    <t>120/18</t>
  </si>
  <si>
    <t xml:space="preserve">Напиток витаминизированный </t>
  </si>
  <si>
    <t>Икра кабачковая (промышленного производства)</t>
  </si>
  <si>
    <t>150/7</t>
  </si>
  <si>
    <t>Томаты в собственном соку</t>
  </si>
  <si>
    <t>Зеленый горошек или фасоль консер. отварные</t>
  </si>
  <si>
    <t>Салат из зеленого горошка (фасоли) с луком репчатым</t>
  </si>
  <si>
    <t>Винегрет овощной</t>
  </si>
  <si>
    <t>Салат из свкеклы с зеленым горошком</t>
  </si>
  <si>
    <t>50/15</t>
  </si>
  <si>
    <t>Вареники ленивые с маслом сливочным</t>
  </si>
  <si>
    <t>13</t>
  </si>
  <si>
    <t>80</t>
  </si>
  <si>
    <t>80/23</t>
  </si>
  <si>
    <t>30/7</t>
  </si>
  <si>
    <t>20/6</t>
  </si>
  <si>
    <t>Тефтели из говядины</t>
  </si>
  <si>
    <t xml:space="preserve">Суп  картофельный с макаронными изделиями, с мясом </t>
  </si>
  <si>
    <t xml:space="preserve">Суп картофельный с клецками, с мясом </t>
  </si>
  <si>
    <t xml:space="preserve">Суп картофельный с бобовыми, с мясом </t>
  </si>
  <si>
    <t>Суп картофельный с клецками, с мясом</t>
  </si>
  <si>
    <t>200/8</t>
  </si>
  <si>
    <t>250/10</t>
  </si>
  <si>
    <t>Птица в соусе с томатом (гуляш)</t>
  </si>
  <si>
    <t>Гуляш</t>
  </si>
  <si>
    <t>40/40</t>
  </si>
  <si>
    <t>150/2</t>
  </si>
  <si>
    <t>180/3</t>
  </si>
  <si>
    <t>Возрастная категория: 1-3 лет, 12 часовое пребывание</t>
  </si>
  <si>
    <t>Средние показатели содержания пищевых веществ, энергетической ценности и микронутриентов рациона питания детей 1-3 лет</t>
  </si>
  <si>
    <t>Ежедневная нормы выдачи соли пищевой поваренной - 3,8 гр.</t>
  </si>
  <si>
    <t>Ежедневная нормы выдачи соли пищевой поваренной - 5,7 гр.</t>
  </si>
  <si>
    <t>120</t>
  </si>
  <si>
    <t>95</t>
  </si>
  <si>
    <t>65</t>
  </si>
  <si>
    <t>Кисель из концентрата на плодовых или ягодных концентратах</t>
  </si>
  <si>
    <t>160</t>
  </si>
  <si>
    <t>30/30</t>
  </si>
  <si>
    <t>140</t>
  </si>
  <si>
    <t>40/12</t>
  </si>
  <si>
    <t>115/5</t>
  </si>
  <si>
    <t>40</t>
  </si>
  <si>
    <t>Чай без сахара</t>
  </si>
  <si>
    <t>так и "уплотненного" полдника с включением блюд ужина.</t>
  </si>
  <si>
    <t>20/6/7</t>
  </si>
  <si>
    <t>30/7/11</t>
  </si>
  <si>
    <r>
      <t>В</t>
    </r>
    <r>
      <rPr>
        <b/>
        <i/>
        <vertAlign val="subscript"/>
        <sz val="56"/>
        <color indexed="8"/>
        <rFont val="Times New Roman"/>
        <family val="1"/>
      </rPr>
      <t>1</t>
    </r>
  </si>
  <si>
    <r>
      <t>В</t>
    </r>
    <r>
      <rPr>
        <b/>
        <i/>
        <vertAlign val="subscript"/>
        <sz val="56"/>
        <color indexed="8"/>
        <rFont val="Times New Roman"/>
        <family val="1"/>
      </rPr>
      <t>2</t>
    </r>
  </si>
  <si>
    <r>
      <t>Ужин</t>
    </r>
    <r>
      <rPr>
        <b/>
        <i/>
        <vertAlign val="superscript"/>
        <sz val="56"/>
        <color indexed="8"/>
        <rFont val="Times New Roman"/>
        <family val="1"/>
      </rPr>
      <t>2</t>
    </r>
  </si>
  <si>
    <r>
      <t>Яблоко, или груша, или банан или др.</t>
    </r>
    <r>
      <rPr>
        <i/>
        <vertAlign val="superscript"/>
        <sz val="56"/>
        <color indexed="8"/>
        <rFont val="Times New Roman"/>
        <family val="1"/>
      </rPr>
      <t>1</t>
    </r>
    <r>
      <rPr>
        <i/>
        <sz val="56"/>
        <color indexed="8"/>
        <rFont val="Times New Roman"/>
        <family val="1"/>
      </rPr>
      <t xml:space="preserve">   </t>
    </r>
  </si>
  <si>
    <r>
      <rPr>
        <i/>
        <vertAlign val="superscript"/>
        <sz val="56"/>
        <color indexed="8"/>
        <rFont val="Times New Roman"/>
        <family val="1"/>
      </rPr>
      <t>1</t>
    </r>
    <r>
      <rPr>
        <i/>
        <sz val="56"/>
        <color indexed="8"/>
        <rFont val="Times New Roman"/>
        <family val="1"/>
      </rPr>
      <t xml:space="preserve"> - расчет содержания пищевых веществ, калорийности и микронутриентов произведен с учетом отходов.</t>
    </r>
  </si>
  <si>
    <r>
      <rPr>
        <i/>
        <vertAlign val="superscript"/>
        <sz val="56"/>
        <color indexed="8"/>
        <rFont val="Times New Roman"/>
        <family val="1"/>
      </rPr>
      <t>2</t>
    </r>
    <r>
      <rPr>
        <i/>
        <sz val="56"/>
        <color indexed="8"/>
        <rFont val="Times New Roman"/>
        <family val="1"/>
      </rPr>
      <t xml:space="preserve">- согласно тербований п 16.4 СанПиНа 2.4.1.2660-10 при 12 часовом пребывании возможна организация как отдельного полдника, </t>
    </r>
  </si>
  <si>
    <r>
      <t>Процент отклонения от расчетных данных</t>
    </r>
    <r>
      <rPr>
        <b/>
        <sz val="56"/>
        <color indexed="8"/>
        <rFont val="Times New Roman"/>
        <family val="1"/>
      </rPr>
      <t>*</t>
    </r>
  </si>
  <si>
    <r>
      <rPr>
        <sz val="56"/>
        <color indexed="8"/>
        <rFont val="Times New Roman"/>
        <family val="1"/>
      </rPr>
      <t xml:space="preserve">* - </t>
    </r>
    <r>
      <rPr>
        <i/>
        <sz val="56"/>
        <color indexed="8"/>
        <rFont val="Times New Roman"/>
        <family val="1"/>
      </rPr>
      <t xml:space="preserve">Согласно п. 16.2 СанПиНа 2.4.1.2660-10  "Санитарно-эпидемиологические требования к устройству, содержанию и организации 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</si>
</sst>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</numFmts>
  <fonts count="49">
    <font>
      <sz val="10"/>
      <name val="Arial"/>
      <family val="0"/>
    </font>
    <font>
      <sz val="8"/>
      <name val="Arial"/>
      <family val="2"/>
    </font>
    <font>
      <i/>
      <sz val="56"/>
      <color indexed="8"/>
      <name val="Times New Roman"/>
      <family val="1"/>
    </font>
    <font>
      <b/>
      <i/>
      <vertAlign val="subscript"/>
      <sz val="56"/>
      <color indexed="8"/>
      <name val="Times New Roman"/>
      <family val="1"/>
    </font>
    <font>
      <b/>
      <i/>
      <vertAlign val="superscript"/>
      <sz val="56"/>
      <color indexed="8"/>
      <name val="Times New Roman"/>
      <family val="1"/>
    </font>
    <font>
      <i/>
      <vertAlign val="superscript"/>
      <sz val="56"/>
      <color indexed="8"/>
      <name val="Times New Roman"/>
      <family val="1"/>
    </font>
    <font>
      <b/>
      <sz val="56"/>
      <color indexed="8"/>
      <name val="Times New Roman"/>
      <family val="1"/>
    </font>
    <font>
      <sz val="5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5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56"/>
      <color theme="1"/>
      <name val="Times New Roman"/>
      <family val="1"/>
    </font>
    <font>
      <i/>
      <sz val="5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7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2" fontId="47" fillId="0" borderId="0" xfId="0" applyNumberFormat="1" applyFont="1" applyBorder="1" applyAlignment="1">
      <alignment horizontal="left" wrapText="1"/>
    </xf>
    <xf numFmtId="2" fontId="47" fillId="0" borderId="10" xfId="0" applyNumberFormat="1" applyFont="1" applyBorder="1" applyAlignment="1">
      <alignment horizontal="center" wrapText="1"/>
    </xf>
    <xf numFmtId="2" fontId="47" fillId="0" borderId="11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1" xfId="0" applyNumberFormat="1" applyFont="1" applyBorder="1" applyAlignment="1">
      <alignment horizontal="center" wrapText="1"/>
    </xf>
    <xf numFmtId="1" fontId="47" fillId="0" borderId="11" xfId="0" applyNumberFormat="1" applyFont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1" fontId="47" fillId="0" borderId="12" xfId="0" applyNumberFormat="1" applyFont="1" applyBorder="1" applyAlignment="1">
      <alignment horizontal="center" wrapText="1"/>
    </xf>
    <xf numFmtId="1" fontId="47" fillId="0" borderId="13" xfId="0" applyNumberFormat="1" applyFont="1" applyBorder="1" applyAlignment="1">
      <alignment horizontal="center" wrapText="1"/>
    </xf>
    <xf numFmtId="1" fontId="48" fillId="0" borderId="0" xfId="0" applyNumberFormat="1" applyFont="1" applyAlignment="1">
      <alignment/>
    </xf>
    <xf numFmtId="0" fontId="48" fillId="0" borderId="14" xfId="0" applyNumberFormat="1" applyFont="1" applyBorder="1" applyAlignment="1">
      <alignment horizontal="center" wrapText="1"/>
    </xf>
    <xf numFmtId="0" fontId="48" fillId="0" borderId="14" xfId="0" applyNumberFormat="1" applyFont="1" applyBorder="1" applyAlignment="1">
      <alignment horizontal="left" wrapText="1"/>
    </xf>
    <xf numFmtId="1" fontId="48" fillId="0" borderId="11" xfId="0" applyNumberFormat="1" applyFont="1" applyBorder="1" applyAlignment="1">
      <alignment horizontal="center" wrapText="1"/>
    </xf>
    <xf numFmtId="2" fontId="48" fillId="0" borderId="15" xfId="0" applyNumberFormat="1" applyFont="1" applyBorder="1" applyAlignment="1">
      <alignment horizontal="center" wrapText="1"/>
    </xf>
    <xf numFmtId="2" fontId="48" fillId="0" borderId="11" xfId="0" applyNumberFormat="1" applyFont="1" applyBorder="1" applyAlignment="1">
      <alignment horizontal="center" wrapText="1"/>
    </xf>
    <xf numFmtId="2" fontId="48" fillId="0" borderId="16" xfId="0" applyNumberFormat="1" applyFont="1" applyBorder="1" applyAlignment="1">
      <alignment horizontal="center" wrapText="1"/>
    </xf>
    <xf numFmtId="2" fontId="48" fillId="0" borderId="15" xfId="0" applyNumberFormat="1" applyFont="1" applyBorder="1" applyAlignment="1">
      <alignment wrapText="1"/>
    </xf>
    <xf numFmtId="2" fontId="48" fillId="0" borderId="17" xfId="0" applyNumberFormat="1" applyFont="1" applyBorder="1" applyAlignment="1">
      <alignment horizontal="center" wrapText="1"/>
    </xf>
    <xf numFmtId="49" fontId="48" fillId="0" borderId="11" xfId="0" applyNumberFormat="1" applyFont="1" applyBorder="1" applyAlignment="1">
      <alignment horizontal="center" wrapText="1"/>
    </xf>
    <xf numFmtId="49" fontId="48" fillId="0" borderId="14" xfId="0" applyNumberFormat="1" applyFont="1" applyBorder="1" applyAlignment="1">
      <alignment horizontal="center" wrapText="1"/>
    </xf>
    <xf numFmtId="0" fontId="48" fillId="0" borderId="11" xfId="0" applyNumberFormat="1" applyFont="1" applyBorder="1" applyAlignment="1">
      <alignment horizontal="center" wrapText="1"/>
    </xf>
    <xf numFmtId="0" fontId="48" fillId="0" borderId="15" xfId="0" applyNumberFormat="1" applyFont="1" applyBorder="1" applyAlignment="1">
      <alignment horizontal="center" wrapText="1"/>
    </xf>
    <xf numFmtId="2" fontId="48" fillId="0" borderId="17" xfId="0" applyNumberFormat="1" applyFont="1" applyBorder="1" applyAlignment="1">
      <alignment wrapText="1"/>
    </xf>
    <xf numFmtId="2" fontId="48" fillId="0" borderId="14" xfId="0" applyNumberFormat="1" applyFont="1" applyBorder="1" applyAlignment="1">
      <alignment wrapText="1"/>
    </xf>
    <xf numFmtId="2" fontId="48" fillId="0" borderId="11" xfId="0" applyNumberFormat="1" applyFont="1" applyBorder="1" applyAlignment="1">
      <alignment wrapText="1"/>
    </xf>
    <xf numFmtId="2" fontId="47" fillId="0" borderId="15" xfId="0" applyNumberFormat="1" applyFont="1" applyBorder="1" applyAlignment="1">
      <alignment horizontal="center" wrapText="1"/>
    </xf>
    <xf numFmtId="2" fontId="47" fillId="0" borderId="15" xfId="0" applyNumberFormat="1" applyFont="1" applyBorder="1" applyAlignment="1">
      <alignment wrapText="1"/>
    </xf>
    <xf numFmtId="2" fontId="47" fillId="0" borderId="11" xfId="0" applyNumberFormat="1" applyFont="1" applyBorder="1" applyAlignment="1">
      <alignment horizontal="left" wrapText="1"/>
    </xf>
    <xf numFmtId="0" fontId="47" fillId="0" borderId="0" xfId="0" applyNumberFormat="1" applyFont="1" applyBorder="1" applyAlignment="1">
      <alignment horizontal="center" wrapText="1"/>
    </xf>
    <xf numFmtId="2" fontId="47" fillId="0" borderId="0" xfId="0" applyNumberFormat="1" applyFont="1" applyBorder="1" applyAlignment="1">
      <alignment horizontal="center" wrapText="1"/>
    </xf>
    <xf numFmtId="2" fontId="48" fillId="0" borderId="0" xfId="0" applyNumberFormat="1" applyFont="1" applyBorder="1" applyAlignment="1">
      <alignment horizontal="center" wrapText="1"/>
    </xf>
    <xf numFmtId="2" fontId="48" fillId="0" borderId="15" xfId="60" applyNumberFormat="1" applyFont="1" applyBorder="1" applyAlignment="1">
      <alignment horizontal="center" wrapText="1"/>
    </xf>
    <xf numFmtId="2" fontId="48" fillId="0" borderId="15" xfId="0" applyNumberFormat="1" applyFont="1" applyBorder="1" applyAlignment="1">
      <alignment horizontal="left" wrapText="1"/>
    </xf>
    <xf numFmtId="0" fontId="48" fillId="0" borderId="11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4" xfId="0" applyNumberFormat="1" applyFont="1" applyBorder="1" applyAlignment="1">
      <alignment horizontal="center" wrapText="1"/>
    </xf>
    <xf numFmtId="1" fontId="47" fillId="0" borderId="18" xfId="0" applyNumberFormat="1" applyFont="1" applyBorder="1" applyAlignment="1">
      <alignment horizontal="center" wrapText="1"/>
    </xf>
    <xf numFmtId="1" fontId="47" fillId="0" borderId="19" xfId="0" applyNumberFormat="1" applyFont="1" applyBorder="1" applyAlignment="1">
      <alignment horizontal="center" wrapText="1"/>
    </xf>
    <xf numFmtId="193" fontId="48" fillId="0" borderId="15" xfId="0" applyNumberFormat="1" applyFont="1" applyBorder="1" applyAlignment="1">
      <alignment horizontal="center" wrapText="1"/>
    </xf>
    <xf numFmtId="2" fontId="48" fillId="0" borderId="0" xfId="0" applyNumberFormat="1" applyFont="1" applyFill="1" applyAlignment="1">
      <alignment/>
    </xf>
    <xf numFmtId="1" fontId="48" fillId="0" borderId="14" xfId="0" applyNumberFormat="1" applyFont="1" applyBorder="1" applyAlignment="1">
      <alignment horizontal="center" wrapText="1"/>
    </xf>
    <xf numFmtId="0" fontId="48" fillId="0" borderId="20" xfId="0" applyNumberFormat="1" applyFont="1" applyBorder="1" applyAlignment="1">
      <alignment horizontal="center" wrapText="1"/>
    </xf>
    <xf numFmtId="2" fontId="47" fillId="0" borderId="21" xfId="0" applyNumberFormat="1" applyFont="1" applyBorder="1" applyAlignment="1">
      <alignment wrapText="1"/>
    </xf>
    <xf numFmtId="49" fontId="48" fillId="0" borderId="22" xfId="0" applyNumberFormat="1" applyFont="1" applyBorder="1" applyAlignment="1">
      <alignment horizontal="center" wrapText="1"/>
    </xf>
    <xf numFmtId="2" fontId="48" fillId="0" borderId="0" xfId="0" applyNumberFormat="1" applyFont="1" applyBorder="1" applyAlignment="1">
      <alignment/>
    </xf>
    <xf numFmtId="2" fontId="48" fillId="0" borderId="13" xfId="0" applyNumberFormat="1" applyFont="1" applyBorder="1" applyAlignment="1">
      <alignment/>
    </xf>
    <xf numFmtId="0" fontId="47" fillId="0" borderId="19" xfId="0" applyFont="1" applyBorder="1" applyAlignment="1">
      <alignment horizontal="center"/>
    </xf>
    <xf numFmtId="0" fontId="48" fillId="0" borderId="0" xfId="0" applyNumberFormat="1" applyFont="1" applyAlignment="1">
      <alignment/>
    </xf>
    <xf numFmtId="2" fontId="48" fillId="0" borderId="0" xfId="0" applyNumberFormat="1" applyFont="1" applyAlignment="1">
      <alignment textRotation="45"/>
    </xf>
    <xf numFmtId="2" fontId="47" fillId="0" borderId="16" xfId="0" applyNumberFormat="1" applyFont="1" applyBorder="1" applyAlignment="1">
      <alignment horizontal="left" wrapText="1"/>
    </xf>
    <xf numFmtId="2" fontId="47" fillId="0" borderId="13" xfId="0" applyNumberFormat="1" applyFont="1" applyBorder="1" applyAlignment="1">
      <alignment horizontal="left" wrapText="1"/>
    </xf>
    <xf numFmtId="2" fontId="47" fillId="0" borderId="17" xfId="0" applyNumberFormat="1" applyFont="1" applyBorder="1" applyAlignment="1">
      <alignment horizontal="left" wrapText="1"/>
    </xf>
    <xf numFmtId="0" fontId="47" fillId="0" borderId="23" xfId="0" applyNumberFormat="1" applyFont="1" applyBorder="1" applyAlignment="1">
      <alignment horizontal="center" wrapText="1"/>
    </xf>
    <xf numFmtId="0" fontId="47" fillId="0" borderId="24" xfId="0" applyNumberFormat="1" applyFont="1" applyBorder="1" applyAlignment="1">
      <alignment horizontal="center" wrapText="1"/>
    </xf>
    <xf numFmtId="2" fontId="47" fillId="0" borderId="0" xfId="0" applyNumberFormat="1" applyFont="1" applyBorder="1" applyAlignment="1">
      <alignment horizontal="center" wrapText="1"/>
    </xf>
    <xf numFmtId="2" fontId="47" fillId="0" borderId="19" xfId="0" applyNumberFormat="1" applyFont="1" applyBorder="1" applyAlignment="1">
      <alignment horizontal="center" wrapText="1"/>
    </xf>
    <xf numFmtId="49" fontId="47" fillId="0" borderId="21" xfId="0" applyNumberFormat="1" applyFont="1" applyBorder="1" applyAlignment="1">
      <alignment horizontal="center" wrapText="1"/>
    </xf>
    <xf numFmtId="49" fontId="47" fillId="0" borderId="15" xfId="0" applyNumberFormat="1" applyFont="1" applyBorder="1" applyAlignment="1">
      <alignment horizontal="center" wrapText="1"/>
    </xf>
    <xf numFmtId="2" fontId="47" fillId="0" borderId="20" xfId="0" applyNumberFormat="1" applyFont="1" applyBorder="1" applyAlignment="1">
      <alignment horizontal="center" wrapText="1"/>
    </xf>
    <xf numFmtId="2" fontId="47" fillId="0" borderId="14" xfId="0" applyNumberFormat="1" applyFont="1" applyBorder="1" applyAlignment="1">
      <alignment horizontal="center" wrapText="1"/>
    </xf>
    <xf numFmtId="2" fontId="47" fillId="0" borderId="24" xfId="0" applyNumberFormat="1" applyFont="1" applyBorder="1" applyAlignment="1">
      <alignment horizontal="center" wrapText="1"/>
    </xf>
    <xf numFmtId="2" fontId="47" fillId="0" borderId="15" xfId="0" applyNumberFormat="1" applyFont="1" applyBorder="1" applyAlignment="1">
      <alignment horizontal="center" wrapText="1"/>
    </xf>
    <xf numFmtId="2" fontId="47" fillId="0" borderId="16" xfId="0" applyNumberFormat="1" applyFont="1" applyBorder="1" applyAlignment="1">
      <alignment horizontal="center" wrapText="1"/>
    </xf>
    <xf numFmtId="2" fontId="47" fillId="0" borderId="13" xfId="0" applyNumberFormat="1" applyFont="1" applyBorder="1" applyAlignment="1">
      <alignment horizontal="center" wrapText="1"/>
    </xf>
    <xf numFmtId="2" fontId="47" fillId="0" borderId="17" xfId="0" applyNumberFormat="1" applyFont="1" applyBorder="1" applyAlignment="1">
      <alignment horizontal="center" wrapText="1"/>
    </xf>
    <xf numFmtId="0" fontId="47" fillId="0" borderId="16" xfId="0" applyNumberFormat="1" applyFont="1" applyBorder="1" applyAlignment="1">
      <alignment horizontal="center" wrapText="1"/>
    </xf>
    <xf numFmtId="0" fontId="47" fillId="0" borderId="13" xfId="0" applyNumberFormat="1" applyFont="1" applyBorder="1" applyAlignment="1">
      <alignment horizontal="center" wrapText="1"/>
    </xf>
    <xf numFmtId="0" fontId="47" fillId="0" borderId="17" xfId="0" applyNumberFormat="1" applyFont="1" applyBorder="1" applyAlignment="1">
      <alignment horizontal="center" wrapText="1"/>
    </xf>
    <xf numFmtId="0" fontId="47" fillId="0" borderId="0" xfId="0" applyNumberFormat="1" applyFont="1" applyBorder="1" applyAlignment="1">
      <alignment horizontal="left"/>
    </xf>
    <xf numFmtId="0" fontId="47" fillId="0" borderId="22" xfId="0" applyNumberFormat="1" applyFont="1" applyBorder="1" applyAlignment="1">
      <alignment horizontal="center" wrapText="1"/>
    </xf>
    <xf numFmtId="0" fontId="47" fillId="0" borderId="14" xfId="0" applyNumberFormat="1" applyFont="1" applyBorder="1" applyAlignment="1">
      <alignment horizontal="center" wrapText="1"/>
    </xf>
    <xf numFmtId="2" fontId="47" fillId="0" borderId="22" xfId="0" applyNumberFormat="1" applyFont="1" applyBorder="1" applyAlignment="1">
      <alignment horizontal="center" wrapText="1"/>
    </xf>
    <xf numFmtId="49" fontId="47" fillId="0" borderId="22" xfId="0" applyNumberFormat="1" applyFont="1" applyBorder="1" applyAlignment="1">
      <alignment horizontal="center" wrapText="1"/>
    </xf>
    <xf numFmtId="49" fontId="47" fillId="0" borderId="14" xfId="0" applyNumberFormat="1" applyFont="1" applyBorder="1" applyAlignment="1">
      <alignment horizontal="center" wrapText="1"/>
    </xf>
    <xf numFmtId="2" fontId="47" fillId="0" borderId="0" xfId="0" applyNumberFormat="1" applyFont="1" applyBorder="1" applyAlignment="1">
      <alignment horizontal="left" wrapText="1"/>
    </xf>
    <xf numFmtId="2" fontId="47" fillId="0" borderId="0" xfId="0" applyNumberFormat="1" applyFont="1" applyBorder="1" applyAlignment="1">
      <alignment horizontal="left"/>
    </xf>
    <xf numFmtId="0" fontId="47" fillId="0" borderId="25" xfId="0" applyNumberFormat="1" applyFont="1" applyBorder="1" applyAlignment="1">
      <alignment horizontal="center" wrapText="1"/>
    </xf>
    <xf numFmtId="2" fontId="47" fillId="0" borderId="26" xfId="0" applyNumberFormat="1" applyFont="1" applyBorder="1" applyAlignment="1">
      <alignment horizontal="center" wrapText="1"/>
    </xf>
    <xf numFmtId="49" fontId="47" fillId="0" borderId="27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13</xdr:col>
      <xdr:colOff>0</xdr:colOff>
      <xdr:row>64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0975"/>
          <a:ext cx="7315200" cy="1020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7" sqref="N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1"/>
  <sheetViews>
    <sheetView view="pageBreakPreview" zoomScale="25" zoomScaleNormal="40" zoomScaleSheetLayoutView="25" zoomScalePageLayoutView="0" workbookViewId="0" topLeftCell="A248">
      <selection activeCell="B392" sqref="B392"/>
    </sheetView>
  </sheetViews>
  <sheetFormatPr defaultColWidth="9.140625" defaultRowHeight="12.75"/>
  <cols>
    <col min="1" max="1" width="25.28125" style="52" customWidth="1"/>
    <col min="2" max="2" width="182.8515625" style="2" customWidth="1"/>
    <col min="3" max="3" width="57.421875" style="3" customWidth="1"/>
    <col min="4" max="4" width="47.28125" style="2" customWidth="1"/>
    <col min="5" max="5" width="46.140625" style="2" customWidth="1"/>
    <col min="6" max="6" width="53.8515625" style="2" customWidth="1"/>
    <col min="7" max="7" width="95.8515625" style="2" customWidth="1"/>
    <col min="8" max="9" width="43.8515625" style="2" customWidth="1"/>
    <col min="10" max="10" width="45.00390625" style="2" customWidth="1"/>
    <col min="11" max="11" width="53.140625" style="2" customWidth="1"/>
    <col min="12" max="12" width="59.00390625" style="2" customWidth="1"/>
    <col min="13" max="13" width="40.421875" style="2" customWidth="1"/>
    <col min="14" max="14" width="54.28125" style="2" customWidth="1"/>
    <col min="15" max="15" width="10.8515625" style="2" bestFit="1" customWidth="1"/>
    <col min="16" max="16384" width="9.140625" style="2" customWidth="1"/>
  </cols>
  <sheetData>
    <row r="1" ht="72">
      <c r="A1" s="1"/>
    </row>
    <row r="2" spans="1:12" ht="72">
      <c r="A2" s="73" t="s">
        <v>70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72">
      <c r="A3" s="80" t="s">
        <v>71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72">
      <c r="A4" s="79" t="s">
        <v>161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72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72.75" thickBot="1">
      <c r="A6" s="74" t="s">
        <v>27</v>
      </c>
      <c r="B6" s="76" t="s">
        <v>73</v>
      </c>
      <c r="C6" s="77" t="s">
        <v>15</v>
      </c>
      <c r="D6" s="67" t="s">
        <v>16</v>
      </c>
      <c r="E6" s="68"/>
      <c r="F6" s="69"/>
      <c r="G6" s="76" t="s">
        <v>74</v>
      </c>
      <c r="H6" s="67" t="s">
        <v>17</v>
      </c>
      <c r="I6" s="68"/>
      <c r="J6" s="69"/>
      <c r="K6" s="67" t="s">
        <v>18</v>
      </c>
      <c r="L6" s="69"/>
    </row>
    <row r="7" spans="1:12" ht="86.25" thickBot="1">
      <c r="A7" s="75"/>
      <c r="B7" s="64"/>
      <c r="C7" s="78"/>
      <c r="D7" s="5" t="s">
        <v>0</v>
      </c>
      <c r="E7" s="6" t="s">
        <v>1</v>
      </c>
      <c r="F7" s="6" t="s">
        <v>2</v>
      </c>
      <c r="G7" s="64"/>
      <c r="H7" s="7" t="s">
        <v>179</v>
      </c>
      <c r="I7" s="8" t="s">
        <v>180</v>
      </c>
      <c r="J7" s="6" t="s">
        <v>5</v>
      </c>
      <c r="K7" s="6" t="s">
        <v>19</v>
      </c>
      <c r="L7" s="6" t="s">
        <v>4</v>
      </c>
    </row>
    <row r="8" spans="1:12" s="14" customFormat="1" ht="72.75" thickBot="1">
      <c r="A8" s="9">
        <v>1</v>
      </c>
      <c r="B8" s="10">
        <v>2</v>
      </c>
      <c r="C8" s="11">
        <v>3</v>
      </c>
      <c r="D8" s="12">
        <v>4</v>
      </c>
      <c r="E8" s="10">
        <v>5</v>
      </c>
      <c r="F8" s="10">
        <v>6</v>
      </c>
      <c r="G8" s="10">
        <v>7</v>
      </c>
      <c r="H8" s="13">
        <v>8</v>
      </c>
      <c r="I8" s="10">
        <v>9</v>
      </c>
      <c r="J8" s="10">
        <v>10</v>
      </c>
      <c r="K8" s="13">
        <v>11</v>
      </c>
      <c r="L8" s="10">
        <v>12</v>
      </c>
    </row>
    <row r="9" spans="1:12" ht="72.75" thickBot="1">
      <c r="A9" s="67" t="s">
        <v>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</row>
    <row r="10" spans="1:12" ht="144.75" thickBot="1">
      <c r="A10" s="15">
        <v>84</v>
      </c>
      <c r="B10" s="16" t="s">
        <v>85</v>
      </c>
      <c r="C10" s="17">
        <v>120</v>
      </c>
      <c r="D10" s="18">
        <v>3.81</v>
      </c>
      <c r="E10" s="18">
        <v>5.1</v>
      </c>
      <c r="F10" s="18">
        <v>13.12</v>
      </c>
      <c r="G10" s="19">
        <v>112.2</v>
      </c>
      <c r="H10" s="19">
        <v>0.08</v>
      </c>
      <c r="I10" s="19">
        <v>0.02</v>
      </c>
      <c r="J10" s="19">
        <v>1.17</v>
      </c>
      <c r="K10" s="20">
        <v>113.3</v>
      </c>
      <c r="L10" s="19">
        <v>0.49</v>
      </c>
    </row>
    <row r="11" spans="1:12" ht="72.75" thickBot="1">
      <c r="A11" s="15">
        <v>2</v>
      </c>
      <c r="B11" s="21" t="s">
        <v>121</v>
      </c>
      <c r="C11" s="17">
        <v>150</v>
      </c>
      <c r="D11" s="22">
        <v>1.25</v>
      </c>
      <c r="E11" s="22">
        <v>1.25</v>
      </c>
      <c r="F11" s="22">
        <v>10.42</v>
      </c>
      <c r="G11" s="22">
        <v>48.33</v>
      </c>
      <c r="H11" s="22">
        <v>0.02</v>
      </c>
      <c r="I11" s="22">
        <v>0.01</v>
      </c>
      <c r="J11" s="22">
        <v>0.54</v>
      </c>
      <c r="K11" s="22">
        <v>85</v>
      </c>
      <c r="L11" s="22">
        <v>0.02</v>
      </c>
    </row>
    <row r="12" spans="1:12" ht="72.75" thickBot="1">
      <c r="A12" s="15">
        <v>3</v>
      </c>
      <c r="B12" s="21" t="s">
        <v>46</v>
      </c>
      <c r="C12" s="23" t="s">
        <v>177</v>
      </c>
      <c r="D12" s="18">
        <v>3.16</v>
      </c>
      <c r="E12" s="18">
        <v>5.8</v>
      </c>
      <c r="F12" s="18">
        <v>8.3</v>
      </c>
      <c r="G12" s="18">
        <v>118</v>
      </c>
      <c r="H12" s="18">
        <v>0.02</v>
      </c>
      <c r="I12" s="18">
        <v>0.02</v>
      </c>
      <c r="J12" s="18">
        <v>0.11</v>
      </c>
      <c r="K12" s="18">
        <v>74.72</v>
      </c>
      <c r="L12" s="18">
        <v>0.31</v>
      </c>
    </row>
    <row r="13" spans="1:12" ht="72.75" thickBot="1">
      <c r="A13" s="15"/>
      <c r="B13" s="21" t="s">
        <v>7</v>
      </c>
      <c r="C13" s="23"/>
      <c r="D13" s="18">
        <f>SUM(D10:D12)</f>
        <v>8.22</v>
      </c>
      <c r="E13" s="18">
        <f aca="true" t="shared" si="0" ref="E13:L13">SUM(E10:E12)</f>
        <v>12.149999999999999</v>
      </c>
      <c r="F13" s="18">
        <f t="shared" si="0"/>
        <v>31.84</v>
      </c>
      <c r="G13" s="18">
        <f t="shared" si="0"/>
        <v>278.53</v>
      </c>
      <c r="H13" s="18">
        <f t="shared" si="0"/>
        <v>0.12000000000000001</v>
      </c>
      <c r="I13" s="18">
        <f t="shared" si="0"/>
        <v>0.05</v>
      </c>
      <c r="J13" s="18">
        <f t="shared" si="0"/>
        <v>1.82</v>
      </c>
      <c r="K13" s="18">
        <f t="shared" si="0"/>
        <v>273.02</v>
      </c>
      <c r="L13" s="18">
        <f t="shared" si="0"/>
        <v>0.8200000000000001</v>
      </c>
    </row>
    <row r="14" spans="1:12" ht="72.75" thickBot="1">
      <c r="A14" s="67" t="s">
        <v>80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9"/>
    </row>
    <row r="15" spans="1:12" ht="72.75" thickBot="1">
      <c r="A15" s="15" t="s">
        <v>31</v>
      </c>
      <c r="B15" s="21" t="s">
        <v>81</v>
      </c>
      <c r="C15" s="24" t="s">
        <v>166</v>
      </c>
      <c r="D15" s="18">
        <v>0.19</v>
      </c>
      <c r="E15" s="18">
        <v>0.1</v>
      </c>
      <c r="F15" s="18">
        <v>9.6</v>
      </c>
      <c r="G15" s="18">
        <v>43.7</v>
      </c>
      <c r="H15" s="18">
        <v>0.01</v>
      </c>
      <c r="I15" s="18">
        <v>0.01</v>
      </c>
      <c r="J15" s="18">
        <v>1.9</v>
      </c>
      <c r="K15" s="18">
        <v>6.65</v>
      </c>
      <c r="L15" s="18">
        <v>0.19</v>
      </c>
    </row>
    <row r="16" spans="1:12" ht="72.75" thickBot="1">
      <c r="A16" s="15"/>
      <c r="B16" s="21" t="s">
        <v>7</v>
      </c>
      <c r="C16" s="23"/>
      <c r="D16" s="18">
        <f>SUM(D15)</f>
        <v>0.19</v>
      </c>
      <c r="E16" s="18">
        <f aca="true" t="shared" si="1" ref="E16:L16">SUM(E15)</f>
        <v>0.1</v>
      </c>
      <c r="F16" s="18">
        <f t="shared" si="1"/>
        <v>9.6</v>
      </c>
      <c r="G16" s="18">
        <f t="shared" si="1"/>
        <v>43.7</v>
      </c>
      <c r="H16" s="18">
        <f t="shared" si="1"/>
        <v>0.01</v>
      </c>
      <c r="I16" s="18">
        <f t="shared" si="1"/>
        <v>0.01</v>
      </c>
      <c r="J16" s="18">
        <f t="shared" si="1"/>
        <v>1.9</v>
      </c>
      <c r="K16" s="18">
        <f t="shared" si="1"/>
        <v>6.65</v>
      </c>
      <c r="L16" s="18">
        <f t="shared" si="1"/>
        <v>0.19</v>
      </c>
    </row>
    <row r="17" spans="1:12" ht="72.75" thickBot="1">
      <c r="A17" s="67" t="s">
        <v>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9"/>
    </row>
    <row r="18" spans="1:12" ht="144.75" thickBot="1">
      <c r="A18" s="25">
        <v>91</v>
      </c>
      <c r="B18" s="21" t="s">
        <v>135</v>
      </c>
      <c r="C18" s="23" t="s">
        <v>106</v>
      </c>
      <c r="D18" s="18">
        <v>0.86</v>
      </c>
      <c r="E18" s="18">
        <v>4.01</v>
      </c>
      <c r="F18" s="18">
        <v>3.47</v>
      </c>
      <c r="G18" s="18">
        <v>53.55</v>
      </c>
      <c r="H18" s="18">
        <v>0.01</v>
      </c>
      <c r="I18" s="18">
        <v>0.02</v>
      </c>
      <c r="J18" s="18">
        <v>3.15</v>
      </c>
      <c r="K18" s="18">
        <v>18.45</v>
      </c>
      <c r="L18" s="18">
        <v>0.32</v>
      </c>
    </row>
    <row r="19" spans="1:12" ht="144.75" thickBot="1">
      <c r="A19" s="15">
        <v>25</v>
      </c>
      <c r="B19" s="21" t="s">
        <v>47</v>
      </c>
      <c r="C19" s="24" t="s">
        <v>107</v>
      </c>
      <c r="D19" s="18">
        <v>3.28</v>
      </c>
      <c r="E19" s="18">
        <v>4.8</v>
      </c>
      <c r="F19" s="18">
        <v>16.76</v>
      </c>
      <c r="G19" s="18">
        <v>116.11</v>
      </c>
      <c r="H19" s="18">
        <v>0.09</v>
      </c>
      <c r="I19" s="18">
        <v>0.06</v>
      </c>
      <c r="J19" s="18">
        <v>6.57</v>
      </c>
      <c r="K19" s="18">
        <v>23.77</v>
      </c>
      <c r="L19" s="18">
        <v>0.86</v>
      </c>
    </row>
    <row r="20" spans="1:12" ht="144.75" thickBot="1">
      <c r="A20" s="25">
        <v>29</v>
      </c>
      <c r="B20" s="21" t="s">
        <v>64</v>
      </c>
      <c r="C20" s="23" t="s">
        <v>96</v>
      </c>
      <c r="D20" s="18">
        <v>6.83</v>
      </c>
      <c r="E20" s="18">
        <v>3.81</v>
      </c>
      <c r="F20" s="18">
        <v>24.8</v>
      </c>
      <c r="G20" s="18">
        <v>99.75</v>
      </c>
      <c r="H20" s="26">
        <v>0.05</v>
      </c>
      <c r="I20" s="18">
        <v>0.08</v>
      </c>
      <c r="J20" s="18">
        <v>0.37</v>
      </c>
      <c r="K20" s="18">
        <v>38.59</v>
      </c>
      <c r="L20" s="18">
        <v>0.77</v>
      </c>
    </row>
    <row r="21" spans="1:12" ht="72.75" thickBot="1">
      <c r="A21" s="15">
        <v>7</v>
      </c>
      <c r="B21" s="21" t="s">
        <v>115</v>
      </c>
      <c r="C21" s="17">
        <v>35</v>
      </c>
      <c r="D21" s="18">
        <v>0.48</v>
      </c>
      <c r="E21" s="18">
        <v>1.37</v>
      </c>
      <c r="F21" s="18">
        <v>2.16</v>
      </c>
      <c r="G21" s="18">
        <v>21.7</v>
      </c>
      <c r="H21" s="18">
        <v>0.006</v>
      </c>
      <c r="I21" s="18">
        <v>0.07</v>
      </c>
      <c r="J21" s="18">
        <v>0</v>
      </c>
      <c r="K21" s="18">
        <v>0</v>
      </c>
      <c r="L21" s="18">
        <v>0.27</v>
      </c>
    </row>
    <row r="22" spans="1:12" ht="72.75" thickBot="1">
      <c r="A22" s="25">
        <v>8</v>
      </c>
      <c r="B22" s="21" t="s">
        <v>44</v>
      </c>
      <c r="C22" s="17">
        <v>110</v>
      </c>
      <c r="D22" s="18">
        <v>2.23</v>
      </c>
      <c r="E22" s="18">
        <v>3.84</v>
      </c>
      <c r="F22" s="18">
        <v>13.24</v>
      </c>
      <c r="G22" s="18">
        <v>104.14</v>
      </c>
      <c r="H22" s="18">
        <v>0.1</v>
      </c>
      <c r="I22" s="18">
        <v>0.08</v>
      </c>
      <c r="J22" s="18">
        <v>13.17</v>
      </c>
      <c r="K22" s="18">
        <v>33.86</v>
      </c>
      <c r="L22" s="18">
        <v>0.78</v>
      </c>
    </row>
    <row r="23" spans="1:12" ht="144.75" thickBot="1">
      <c r="A23" s="15">
        <v>20</v>
      </c>
      <c r="B23" s="21" t="s">
        <v>168</v>
      </c>
      <c r="C23" s="17">
        <v>150</v>
      </c>
      <c r="D23" s="18">
        <v>0</v>
      </c>
      <c r="E23" s="18">
        <v>0</v>
      </c>
      <c r="F23" s="18">
        <v>11.25</v>
      </c>
      <c r="G23" s="18">
        <v>45</v>
      </c>
      <c r="H23" s="18">
        <v>0</v>
      </c>
      <c r="I23" s="18">
        <v>0</v>
      </c>
      <c r="J23" s="18">
        <v>0</v>
      </c>
      <c r="K23" s="18">
        <v>0.36</v>
      </c>
      <c r="L23" s="18">
        <v>0.06</v>
      </c>
    </row>
    <row r="24" spans="1:12" ht="72.75" thickBot="1">
      <c r="A24" s="15" t="s">
        <v>31</v>
      </c>
      <c r="B24" s="21" t="s">
        <v>82</v>
      </c>
      <c r="C24" s="17">
        <v>25</v>
      </c>
      <c r="D24" s="18">
        <v>2</v>
      </c>
      <c r="E24" s="18">
        <v>0.25</v>
      </c>
      <c r="F24" s="18">
        <v>12.05</v>
      </c>
      <c r="G24" s="18">
        <v>59</v>
      </c>
      <c r="H24" s="18">
        <v>0.04</v>
      </c>
      <c r="I24" s="18">
        <v>0.02</v>
      </c>
      <c r="J24" s="18">
        <v>0</v>
      </c>
      <c r="K24" s="18">
        <v>6</v>
      </c>
      <c r="L24" s="18">
        <v>0.5</v>
      </c>
    </row>
    <row r="25" spans="1:12" ht="72.75" thickBot="1">
      <c r="A25" s="15" t="s">
        <v>31</v>
      </c>
      <c r="B25" s="21" t="s">
        <v>94</v>
      </c>
      <c r="C25" s="17">
        <v>40</v>
      </c>
      <c r="D25" s="18">
        <v>2.24</v>
      </c>
      <c r="E25" s="18">
        <v>0.48</v>
      </c>
      <c r="F25" s="18">
        <v>19.76</v>
      </c>
      <c r="G25" s="18">
        <v>92.8</v>
      </c>
      <c r="H25" s="18">
        <v>0.05</v>
      </c>
      <c r="I25" s="18">
        <v>0.02</v>
      </c>
      <c r="J25" s="18">
        <v>0</v>
      </c>
      <c r="K25" s="18">
        <v>9.6</v>
      </c>
      <c r="L25" s="18">
        <v>1.28</v>
      </c>
    </row>
    <row r="26" spans="1:12" ht="72.75" thickBot="1">
      <c r="A26" s="25"/>
      <c r="B26" s="27" t="s">
        <v>25</v>
      </c>
      <c r="C26" s="17"/>
      <c r="D26" s="18">
        <f aca="true" t="shared" si="2" ref="D26:L26">SUM(D18:D25)</f>
        <v>17.92</v>
      </c>
      <c r="E26" s="18">
        <f t="shared" si="2"/>
        <v>18.56</v>
      </c>
      <c r="F26" s="18">
        <f t="shared" si="2"/>
        <v>103.49000000000001</v>
      </c>
      <c r="G26" s="18">
        <f t="shared" si="2"/>
        <v>592.05</v>
      </c>
      <c r="H26" s="18">
        <f t="shared" si="2"/>
        <v>0.346</v>
      </c>
      <c r="I26" s="18">
        <f t="shared" si="2"/>
        <v>0.35000000000000003</v>
      </c>
      <c r="J26" s="18">
        <f t="shared" si="2"/>
        <v>23.259999999999998</v>
      </c>
      <c r="K26" s="18">
        <f t="shared" si="2"/>
        <v>130.63</v>
      </c>
      <c r="L26" s="18">
        <f t="shared" si="2"/>
        <v>4.84</v>
      </c>
    </row>
    <row r="27" spans="1:12" ht="72.75" thickBot="1">
      <c r="A27" s="67" t="s">
        <v>24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72.75" thickBot="1">
      <c r="A28" s="15">
        <v>21</v>
      </c>
      <c r="B28" s="28" t="s">
        <v>26</v>
      </c>
      <c r="C28" s="23" t="s">
        <v>171</v>
      </c>
      <c r="D28" s="22">
        <v>4.06</v>
      </c>
      <c r="E28" s="22">
        <v>4.48</v>
      </c>
      <c r="F28" s="22">
        <v>5.6</v>
      </c>
      <c r="G28" s="22">
        <v>82.6</v>
      </c>
      <c r="H28" s="22">
        <v>0.04</v>
      </c>
      <c r="I28" s="22">
        <v>0.24</v>
      </c>
      <c r="J28" s="22">
        <v>0.98</v>
      </c>
      <c r="K28" s="22">
        <v>168</v>
      </c>
      <c r="L28" s="22">
        <v>0.14</v>
      </c>
    </row>
    <row r="29" spans="1:12" ht="144.75" thickBot="1">
      <c r="A29" s="15" t="s">
        <v>31</v>
      </c>
      <c r="B29" s="21" t="s">
        <v>125</v>
      </c>
      <c r="C29" s="23" t="s">
        <v>144</v>
      </c>
      <c r="D29" s="18">
        <v>0.39</v>
      </c>
      <c r="E29" s="18">
        <v>0.52</v>
      </c>
      <c r="F29" s="18">
        <v>9.1</v>
      </c>
      <c r="G29" s="18">
        <v>37.7</v>
      </c>
      <c r="H29" s="18">
        <v>0.01</v>
      </c>
      <c r="I29" s="18">
        <v>0.01</v>
      </c>
      <c r="J29" s="18">
        <v>0</v>
      </c>
      <c r="K29" s="18">
        <v>1.56</v>
      </c>
      <c r="L29" s="18">
        <v>0.1</v>
      </c>
    </row>
    <row r="30" spans="1:12" ht="72.75" thickBot="1">
      <c r="A30" s="15"/>
      <c r="B30" s="21" t="s">
        <v>7</v>
      </c>
      <c r="C30" s="17"/>
      <c r="D30" s="18">
        <f>SUM(D28:D29)</f>
        <v>4.449999999999999</v>
      </c>
      <c r="E30" s="18">
        <f aca="true" t="shared" si="3" ref="E30:L30">SUM(E28:E29)</f>
        <v>5</v>
      </c>
      <c r="F30" s="18">
        <f t="shared" si="3"/>
        <v>14.7</v>
      </c>
      <c r="G30" s="18">
        <f t="shared" si="3"/>
        <v>120.3</v>
      </c>
      <c r="H30" s="18">
        <f t="shared" si="3"/>
        <v>0.05</v>
      </c>
      <c r="I30" s="18">
        <f t="shared" si="3"/>
        <v>0.25</v>
      </c>
      <c r="J30" s="18">
        <f t="shared" si="3"/>
        <v>0.98</v>
      </c>
      <c r="K30" s="18">
        <f t="shared" si="3"/>
        <v>169.56</v>
      </c>
      <c r="L30" s="18">
        <f t="shared" si="3"/>
        <v>0.24000000000000002</v>
      </c>
    </row>
    <row r="31" spans="1:12" ht="72.75" thickBot="1">
      <c r="A31" s="70" t="s">
        <v>181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2"/>
    </row>
    <row r="32" spans="1:12" ht="72.75" thickBot="1">
      <c r="A32" s="25">
        <v>37</v>
      </c>
      <c r="B32" s="27" t="s">
        <v>42</v>
      </c>
      <c r="C32" s="17">
        <v>80</v>
      </c>
      <c r="D32" s="22">
        <v>4.5</v>
      </c>
      <c r="E32" s="22">
        <v>5.8</v>
      </c>
      <c r="F32" s="22">
        <v>25.96</v>
      </c>
      <c r="G32" s="22">
        <v>195.3</v>
      </c>
      <c r="H32" s="22">
        <v>0.04</v>
      </c>
      <c r="I32" s="22">
        <v>0.07</v>
      </c>
      <c r="J32" s="22">
        <v>0.39</v>
      </c>
      <c r="K32" s="22">
        <v>64.43</v>
      </c>
      <c r="L32" s="22">
        <v>0.4</v>
      </c>
    </row>
    <row r="33" spans="1:12" ht="144.75" thickBot="1">
      <c r="A33" s="25">
        <v>38</v>
      </c>
      <c r="B33" s="21" t="s">
        <v>138</v>
      </c>
      <c r="C33" s="23" t="s">
        <v>106</v>
      </c>
      <c r="D33" s="18">
        <v>2.25</v>
      </c>
      <c r="E33" s="18">
        <v>0.09</v>
      </c>
      <c r="F33" s="18">
        <v>3.74</v>
      </c>
      <c r="G33" s="18">
        <v>24.75</v>
      </c>
      <c r="H33" s="18">
        <v>0.15</v>
      </c>
      <c r="I33" s="18">
        <v>0.08</v>
      </c>
      <c r="J33" s="18">
        <v>4.5</v>
      </c>
      <c r="K33" s="18">
        <v>11.7</v>
      </c>
      <c r="L33" s="18">
        <v>0.32</v>
      </c>
    </row>
    <row r="34" spans="1:12" ht="72.75" thickBot="1">
      <c r="A34" s="15" t="s">
        <v>31</v>
      </c>
      <c r="B34" s="21" t="s">
        <v>82</v>
      </c>
      <c r="C34" s="17">
        <v>20</v>
      </c>
      <c r="D34" s="18">
        <v>1.6</v>
      </c>
      <c r="E34" s="18">
        <v>0.2</v>
      </c>
      <c r="F34" s="18">
        <v>9.64</v>
      </c>
      <c r="G34" s="18">
        <v>47.2</v>
      </c>
      <c r="H34" s="18">
        <v>0.03</v>
      </c>
      <c r="I34" s="18">
        <v>0.01</v>
      </c>
      <c r="J34" s="18">
        <v>0</v>
      </c>
      <c r="K34" s="18">
        <v>4.8</v>
      </c>
      <c r="L34" s="18">
        <v>0.4</v>
      </c>
    </row>
    <row r="35" spans="1:12" ht="72.75" thickBot="1">
      <c r="A35" s="25">
        <v>13</v>
      </c>
      <c r="B35" s="29" t="s">
        <v>8</v>
      </c>
      <c r="C35" s="24" t="s">
        <v>111</v>
      </c>
      <c r="D35" s="18">
        <v>0</v>
      </c>
      <c r="E35" s="18">
        <v>0</v>
      </c>
      <c r="F35" s="18">
        <v>8.98</v>
      </c>
      <c r="G35" s="18">
        <v>30</v>
      </c>
      <c r="H35" s="18">
        <v>0</v>
      </c>
      <c r="I35" s="18">
        <v>0</v>
      </c>
      <c r="J35" s="18">
        <v>0</v>
      </c>
      <c r="K35" s="18">
        <v>0.27</v>
      </c>
      <c r="L35" s="18">
        <v>0.05</v>
      </c>
    </row>
    <row r="36" spans="1:12" ht="156" thickBot="1">
      <c r="A36" s="15" t="s">
        <v>31</v>
      </c>
      <c r="B36" s="21" t="s">
        <v>182</v>
      </c>
      <c r="C36" s="23" t="s">
        <v>145</v>
      </c>
      <c r="D36" s="18">
        <v>0.28</v>
      </c>
      <c r="E36" s="18">
        <v>0.28</v>
      </c>
      <c r="F36" s="18">
        <v>6.9</v>
      </c>
      <c r="G36" s="18">
        <v>33.08</v>
      </c>
      <c r="H36" s="18">
        <v>0.03</v>
      </c>
      <c r="I36" s="18">
        <v>0.02</v>
      </c>
      <c r="J36" s="18">
        <v>7.04</v>
      </c>
      <c r="K36" s="18">
        <v>11.26</v>
      </c>
      <c r="L36" s="18">
        <v>1.56</v>
      </c>
    </row>
    <row r="37" spans="1:12" ht="72.75" thickBot="1">
      <c r="A37" s="15"/>
      <c r="B37" s="21" t="s">
        <v>25</v>
      </c>
      <c r="C37" s="23"/>
      <c r="D37" s="18">
        <f aca="true" t="shared" si="4" ref="D37:L37">SUM(D32:D36)</f>
        <v>8.629999999999999</v>
      </c>
      <c r="E37" s="18">
        <f t="shared" si="4"/>
        <v>6.37</v>
      </c>
      <c r="F37" s="18">
        <f t="shared" si="4"/>
        <v>55.220000000000006</v>
      </c>
      <c r="G37" s="18">
        <f t="shared" si="4"/>
        <v>330.33</v>
      </c>
      <c r="H37" s="18">
        <f t="shared" si="4"/>
        <v>0.25</v>
      </c>
      <c r="I37" s="18">
        <f t="shared" si="4"/>
        <v>0.18000000000000002</v>
      </c>
      <c r="J37" s="18">
        <f t="shared" si="4"/>
        <v>11.93</v>
      </c>
      <c r="K37" s="18">
        <f t="shared" si="4"/>
        <v>92.46000000000001</v>
      </c>
      <c r="L37" s="18">
        <f t="shared" si="4"/>
        <v>2.7300000000000004</v>
      </c>
    </row>
    <row r="38" spans="1:12" ht="86.25" thickBot="1">
      <c r="A38" s="15"/>
      <c r="B38" s="21"/>
      <c r="C38" s="23"/>
      <c r="D38" s="5" t="s">
        <v>0</v>
      </c>
      <c r="E38" s="6" t="s">
        <v>1</v>
      </c>
      <c r="F38" s="6" t="s">
        <v>2</v>
      </c>
      <c r="G38" s="30" t="s">
        <v>3</v>
      </c>
      <c r="H38" s="7" t="s">
        <v>179</v>
      </c>
      <c r="I38" s="7" t="s">
        <v>180</v>
      </c>
      <c r="J38" s="6" t="s">
        <v>5</v>
      </c>
      <c r="K38" s="6" t="s">
        <v>19</v>
      </c>
      <c r="L38" s="6" t="s">
        <v>4</v>
      </c>
    </row>
    <row r="39" spans="1:12" ht="72.75" thickBot="1">
      <c r="A39" s="15"/>
      <c r="B39" s="31" t="s">
        <v>11</v>
      </c>
      <c r="C39" s="23"/>
      <c r="D39" s="18">
        <f aca="true" t="shared" si="5" ref="D39:L39">SUM(D13+D16+D26+D30+D37)</f>
        <v>39.41</v>
      </c>
      <c r="E39" s="18">
        <f t="shared" si="5"/>
        <v>42.17999999999999</v>
      </c>
      <c r="F39" s="18">
        <f t="shared" si="5"/>
        <v>214.85</v>
      </c>
      <c r="G39" s="18">
        <f t="shared" si="5"/>
        <v>1364.9099999999999</v>
      </c>
      <c r="H39" s="18">
        <f t="shared" si="5"/>
        <v>0.776</v>
      </c>
      <c r="I39" s="18">
        <f t="shared" si="5"/>
        <v>0.8400000000000001</v>
      </c>
      <c r="J39" s="18">
        <f t="shared" si="5"/>
        <v>39.89</v>
      </c>
      <c r="K39" s="18">
        <f t="shared" si="5"/>
        <v>672.3199999999999</v>
      </c>
      <c r="L39" s="18">
        <f t="shared" si="5"/>
        <v>8.82</v>
      </c>
    </row>
    <row r="40" spans="1:12" ht="72.75" thickBot="1">
      <c r="A40" s="15"/>
      <c r="B40" s="31" t="s">
        <v>12</v>
      </c>
      <c r="C40" s="23"/>
      <c r="D40" s="18">
        <v>39.9</v>
      </c>
      <c r="E40" s="18">
        <v>44.65</v>
      </c>
      <c r="F40" s="18">
        <v>192.85</v>
      </c>
      <c r="G40" s="18">
        <v>1330</v>
      </c>
      <c r="H40" s="18">
        <v>0.76</v>
      </c>
      <c r="I40" s="18">
        <v>0.86</v>
      </c>
      <c r="J40" s="18">
        <v>42.75</v>
      </c>
      <c r="K40" s="18">
        <v>760</v>
      </c>
      <c r="L40" s="18">
        <v>9.5</v>
      </c>
    </row>
    <row r="41" spans="1:12" ht="143.25" thickBot="1">
      <c r="A41" s="9"/>
      <c r="B41" s="32" t="s">
        <v>13</v>
      </c>
      <c r="C41" s="6"/>
      <c r="D41" s="19">
        <f>D39*100/D40</f>
        <v>98.7719298245614</v>
      </c>
      <c r="E41" s="19">
        <f aca="true" t="shared" si="6" ref="E41:L41">E39*100/E40</f>
        <v>94.46808510638296</v>
      </c>
      <c r="F41" s="19">
        <f t="shared" si="6"/>
        <v>111.40782991962665</v>
      </c>
      <c r="G41" s="19">
        <f t="shared" si="6"/>
        <v>102.62481203007519</v>
      </c>
      <c r="H41" s="19">
        <f t="shared" si="6"/>
        <v>102.10526315789474</v>
      </c>
      <c r="I41" s="19">
        <f t="shared" si="6"/>
        <v>97.67441860465118</v>
      </c>
      <c r="J41" s="19">
        <f t="shared" si="6"/>
        <v>93.30994152046783</v>
      </c>
      <c r="K41" s="19">
        <f t="shared" si="6"/>
        <v>88.46315789473684</v>
      </c>
      <c r="L41" s="19">
        <f t="shared" si="6"/>
        <v>92.84210526315789</v>
      </c>
    </row>
    <row r="42" spans="1:12" ht="72">
      <c r="A42" s="33"/>
      <c r="B42" s="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72">
      <c r="A43" s="33"/>
      <c r="B43" s="2" t="s">
        <v>117</v>
      </c>
      <c r="C43" s="2"/>
      <c r="E43" s="35"/>
      <c r="F43" s="35"/>
      <c r="G43" s="35"/>
      <c r="H43" s="35"/>
      <c r="I43" s="35"/>
      <c r="J43" s="35"/>
      <c r="K43" s="35"/>
      <c r="L43" s="35"/>
    </row>
    <row r="44" spans="1:12" ht="83.25">
      <c r="A44" s="33"/>
      <c r="B44" s="2" t="s">
        <v>183</v>
      </c>
      <c r="L44" s="35"/>
    </row>
    <row r="45" spans="1:12" ht="72">
      <c r="A45" s="33"/>
      <c r="B45" s="2" t="s">
        <v>116</v>
      </c>
      <c r="L45" s="35"/>
    </row>
    <row r="46" spans="1:12" ht="72">
      <c r="A46" s="33"/>
      <c r="B46" s="2" t="s">
        <v>163</v>
      </c>
      <c r="L46" s="35"/>
    </row>
    <row r="47" spans="1:12" ht="83.25">
      <c r="A47" s="33"/>
      <c r="B47" s="2" t="s">
        <v>184</v>
      </c>
      <c r="C47" s="2"/>
      <c r="E47" s="35"/>
      <c r="F47" s="35"/>
      <c r="G47" s="35"/>
      <c r="H47" s="35"/>
      <c r="I47" s="35"/>
      <c r="J47" s="35"/>
      <c r="K47" s="35"/>
      <c r="L47" s="35"/>
    </row>
    <row r="48" spans="1:12" ht="72">
      <c r="A48" s="33"/>
      <c r="B48" s="2" t="s">
        <v>176</v>
      </c>
      <c r="C48" s="2"/>
      <c r="E48" s="35"/>
      <c r="F48" s="35"/>
      <c r="G48" s="35"/>
      <c r="H48" s="35"/>
      <c r="I48" s="35"/>
      <c r="J48" s="35"/>
      <c r="K48" s="35"/>
      <c r="L48" s="35"/>
    </row>
    <row r="49" spans="1:12" ht="72">
      <c r="A49" s="73" t="s">
        <v>75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1:12" ht="72">
      <c r="A50" s="73" t="s">
        <v>71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 ht="72">
      <c r="A51" s="79" t="s">
        <v>161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12" ht="72.75" thickBo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</row>
    <row r="53" spans="1:12" ht="72.75" thickBot="1">
      <c r="A53" s="74" t="s">
        <v>27</v>
      </c>
      <c r="B53" s="76" t="s">
        <v>73</v>
      </c>
      <c r="C53" s="77" t="s">
        <v>15</v>
      </c>
      <c r="D53" s="67" t="s">
        <v>16</v>
      </c>
      <c r="E53" s="68"/>
      <c r="F53" s="69"/>
      <c r="G53" s="76" t="s">
        <v>74</v>
      </c>
      <c r="H53" s="67" t="s">
        <v>17</v>
      </c>
      <c r="I53" s="68"/>
      <c r="J53" s="69"/>
      <c r="K53" s="67" t="s">
        <v>18</v>
      </c>
      <c r="L53" s="69"/>
    </row>
    <row r="54" spans="1:12" ht="86.25" thickBot="1">
      <c r="A54" s="75"/>
      <c r="B54" s="64"/>
      <c r="C54" s="78"/>
      <c r="D54" s="5" t="s">
        <v>0</v>
      </c>
      <c r="E54" s="6" t="s">
        <v>1</v>
      </c>
      <c r="F54" s="6" t="s">
        <v>2</v>
      </c>
      <c r="G54" s="64"/>
      <c r="H54" s="7" t="s">
        <v>179</v>
      </c>
      <c r="I54" s="8" t="s">
        <v>180</v>
      </c>
      <c r="J54" s="6" t="s">
        <v>5</v>
      </c>
      <c r="K54" s="6" t="s">
        <v>19</v>
      </c>
      <c r="L54" s="6" t="s">
        <v>4</v>
      </c>
    </row>
    <row r="55" spans="1:12" ht="72.75" thickBot="1">
      <c r="A55" s="9">
        <v>1</v>
      </c>
      <c r="B55" s="10">
        <v>2</v>
      </c>
      <c r="C55" s="11">
        <v>3</v>
      </c>
      <c r="D55" s="12">
        <v>4</v>
      </c>
      <c r="E55" s="10">
        <v>5</v>
      </c>
      <c r="F55" s="10">
        <v>6</v>
      </c>
      <c r="G55" s="10">
        <v>7</v>
      </c>
      <c r="H55" s="13">
        <v>8</v>
      </c>
      <c r="I55" s="10">
        <v>9</v>
      </c>
      <c r="J55" s="10">
        <v>10</v>
      </c>
      <c r="K55" s="13">
        <v>11</v>
      </c>
      <c r="L55" s="10">
        <v>12</v>
      </c>
    </row>
    <row r="56" spans="1:12" ht="72.75" thickBot="1">
      <c r="A56" s="67" t="s">
        <v>6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9"/>
    </row>
    <row r="57" spans="1:12" ht="72.75" thickBot="1">
      <c r="A57" s="15">
        <v>1</v>
      </c>
      <c r="B57" s="27" t="s">
        <v>58</v>
      </c>
      <c r="C57" s="17">
        <v>120</v>
      </c>
      <c r="D57" s="18">
        <v>3.46</v>
      </c>
      <c r="E57" s="18">
        <v>3.98</v>
      </c>
      <c r="F57" s="18">
        <v>10.97</v>
      </c>
      <c r="G57" s="19">
        <v>93.6</v>
      </c>
      <c r="H57" s="19">
        <v>0.04</v>
      </c>
      <c r="I57" s="19">
        <v>0.06</v>
      </c>
      <c r="J57" s="20">
        <v>0.7</v>
      </c>
      <c r="K57" s="19">
        <v>119.9</v>
      </c>
      <c r="L57" s="19">
        <v>0.14</v>
      </c>
    </row>
    <row r="58" spans="1:12" ht="72.75" thickBot="1">
      <c r="A58" s="15">
        <v>15</v>
      </c>
      <c r="B58" s="21" t="s">
        <v>14</v>
      </c>
      <c r="C58" s="17">
        <v>150</v>
      </c>
      <c r="D58" s="18">
        <v>1.25</v>
      </c>
      <c r="E58" s="18">
        <v>1.33</v>
      </c>
      <c r="F58" s="18">
        <v>10.08</v>
      </c>
      <c r="G58" s="18">
        <v>50</v>
      </c>
      <c r="H58" s="36">
        <v>0.02</v>
      </c>
      <c r="I58" s="36">
        <v>0.01</v>
      </c>
      <c r="J58" s="36">
        <v>0.54</v>
      </c>
      <c r="K58" s="18">
        <v>83.33</v>
      </c>
      <c r="L58" s="18">
        <v>0.01</v>
      </c>
    </row>
    <row r="59" spans="1:12" ht="72.75" thickBot="1">
      <c r="A59" s="15">
        <v>16</v>
      </c>
      <c r="B59" s="21" t="s">
        <v>43</v>
      </c>
      <c r="C59" s="24" t="s">
        <v>148</v>
      </c>
      <c r="D59" s="18">
        <v>1.55</v>
      </c>
      <c r="E59" s="18">
        <v>5.11</v>
      </c>
      <c r="F59" s="18">
        <v>9.77</v>
      </c>
      <c r="G59" s="18">
        <v>93</v>
      </c>
      <c r="H59" s="18">
        <v>0.02</v>
      </c>
      <c r="I59" s="18">
        <v>0.01</v>
      </c>
      <c r="J59" s="18">
        <v>0</v>
      </c>
      <c r="K59" s="18">
        <v>4.72</v>
      </c>
      <c r="L59" s="18">
        <v>0.23</v>
      </c>
    </row>
    <row r="60" spans="1:12" ht="72.75" thickBot="1">
      <c r="A60" s="15"/>
      <c r="B60" s="21" t="s">
        <v>7</v>
      </c>
      <c r="C60" s="17"/>
      <c r="D60" s="18">
        <f aca="true" t="shared" si="7" ref="D60:L60">SUM(D57:D59)</f>
        <v>6.26</v>
      </c>
      <c r="E60" s="18">
        <f t="shared" si="7"/>
        <v>10.420000000000002</v>
      </c>
      <c r="F60" s="18">
        <f t="shared" si="7"/>
        <v>30.82</v>
      </c>
      <c r="G60" s="18">
        <f t="shared" si="7"/>
        <v>236.6</v>
      </c>
      <c r="H60" s="18">
        <f t="shared" si="7"/>
        <v>0.08</v>
      </c>
      <c r="I60" s="18">
        <f t="shared" si="7"/>
        <v>0.07999999999999999</v>
      </c>
      <c r="J60" s="18">
        <f t="shared" si="7"/>
        <v>1.24</v>
      </c>
      <c r="K60" s="18">
        <f t="shared" si="7"/>
        <v>207.95000000000002</v>
      </c>
      <c r="L60" s="18">
        <f t="shared" si="7"/>
        <v>0.38</v>
      </c>
    </row>
    <row r="61" spans="1:12" ht="72.75" thickBot="1">
      <c r="A61" s="67" t="s">
        <v>80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9"/>
    </row>
    <row r="62" spans="1:12" ht="72.75" thickBot="1">
      <c r="A62" s="15" t="s">
        <v>31</v>
      </c>
      <c r="B62" s="21" t="s">
        <v>81</v>
      </c>
      <c r="C62" s="24" t="s">
        <v>166</v>
      </c>
      <c r="D62" s="18">
        <v>0.19</v>
      </c>
      <c r="E62" s="18">
        <v>0.1</v>
      </c>
      <c r="F62" s="18">
        <v>9.6</v>
      </c>
      <c r="G62" s="18">
        <v>43.7</v>
      </c>
      <c r="H62" s="18">
        <v>0.01</v>
      </c>
      <c r="I62" s="18">
        <v>0.01</v>
      </c>
      <c r="J62" s="18">
        <v>1.9</v>
      </c>
      <c r="K62" s="18">
        <v>6.65</v>
      </c>
      <c r="L62" s="18">
        <v>0.19</v>
      </c>
    </row>
    <row r="63" spans="1:12" ht="72.75" thickBot="1">
      <c r="A63" s="15"/>
      <c r="B63" s="21" t="s">
        <v>7</v>
      </c>
      <c r="C63" s="23"/>
      <c r="D63" s="18">
        <f aca="true" t="shared" si="8" ref="D63:L63">SUM(D62)</f>
        <v>0.19</v>
      </c>
      <c r="E63" s="18">
        <f t="shared" si="8"/>
        <v>0.1</v>
      </c>
      <c r="F63" s="18">
        <f t="shared" si="8"/>
        <v>9.6</v>
      </c>
      <c r="G63" s="18">
        <f t="shared" si="8"/>
        <v>43.7</v>
      </c>
      <c r="H63" s="18">
        <f t="shared" si="8"/>
        <v>0.01</v>
      </c>
      <c r="I63" s="18">
        <f t="shared" si="8"/>
        <v>0.01</v>
      </c>
      <c r="J63" s="18">
        <f t="shared" si="8"/>
        <v>1.9</v>
      </c>
      <c r="K63" s="18">
        <f t="shared" si="8"/>
        <v>6.65</v>
      </c>
      <c r="L63" s="18">
        <f t="shared" si="8"/>
        <v>0.19</v>
      </c>
    </row>
    <row r="64" spans="1:12" ht="72.75" thickBot="1">
      <c r="A64" s="70" t="s">
        <v>28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2"/>
    </row>
    <row r="65" spans="1:12" ht="144.75" thickBot="1">
      <c r="A65" s="25">
        <v>4</v>
      </c>
      <c r="B65" s="37" t="s">
        <v>141</v>
      </c>
      <c r="C65" s="24" t="s">
        <v>106</v>
      </c>
      <c r="D65" s="18">
        <v>0.85</v>
      </c>
      <c r="E65" s="18">
        <v>3.42</v>
      </c>
      <c r="F65" s="18">
        <v>3.07</v>
      </c>
      <c r="G65" s="18">
        <v>48</v>
      </c>
      <c r="H65" s="18">
        <v>0.02</v>
      </c>
      <c r="I65" s="18">
        <v>0.03</v>
      </c>
      <c r="J65" s="18">
        <v>3.36</v>
      </c>
      <c r="K65" s="18">
        <v>12.34</v>
      </c>
      <c r="L65" s="18">
        <v>0.46</v>
      </c>
    </row>
    <row r="66" spans="1:12" ht="144.75" thickBot="1">
      <c r="A66" s="15">
        <v>57</v>
      </c>
      <c r="B66" s="21" t="s">
        <v>151</v>
      </c>
      <c r="C66" s="24" t="s">
        <v>154</v>
      </c>
      <c r="D66" s="18">
        <v>3.92</v>
      </c>
      <c r="E66" s="18">
        <v>5.27</v>
      </c>
      <c r="F66" s="18">
        <v>15.13</v>
      </c>
      <c r="G66" s="18">
        <v>135.6</v>
      </c>
      <c r="H66" s="18">
        <v>0.12</v>
      </c>
      <c r="I66" s="18">
        <v>0.16</v>
      </c>
      <c r="J66" s="18">
        <v>4.1</v>
      </c>
      <c r="K66" s="18">
        <v>22.64</v>
      </c>
      <c r="L66" s="18">
        <v>1.05</v>
      </c>
    </row>
    <row r="67" spans="1:12" ht="72.75" thickBot="1">
      <c r="A67" s="25">
        <v>40</v>
      </c>
      <c r="B67" s="21" t="s">
        <v>122</v>
      </c>
      <c r="C67" s="23" t="s">
        <v>123</v>
      </c>
      <c r="D67" s="18">
        <v>13.15</v>
      </c>
      <c r="E67" s="18">
        <v>8.11</v>
      </c>
      <c r="F67" s="18">
        <v>37.3</v>
      </c>
      <c r="G67" s="18">
        <v>140</v>
      </c>
      <c r="H67" s="18">
        <v>0.09</v>
      </c>
      <c r="I67" s="18">
        <v>0.08</v>
      </c>
      <c r="J67" s="18">
        <v>1.99</v>
      </c>
      <c r="K67" s="18">
        <v>52.46</v>
      </c>
      <c r="L67" s="18">
        <v>0.9</v>
      </c>
    </row>
    <row r="68" spans="1:12" ht="72.75" thickBot="1">
      <c r="A68" s="25">
        <v>59</v>
      </c>
      <c r="B68" s="21" t="s">
        <v>119</v>
      </c>
      <c r="C68" s="17">
        <v>100</v>
      </c>
      <c r="D68" s="18">
        <v>2.57</v>
      </c>
      <c r="E68" s="18">
        <v>4.67</v>
      </c>
      <c r="F68" s="18">
        <v>17</v>
      </c>
      <c r="G68" s="18">
        <v>141.33</v>
      </c>
      <c r="H68" s="18">
        <v>0.03</v>
      </c>
      <c r="I68" s="18">
        <v>0.01</v>
      </c>
      <c r="J68" s="18">
        <v>3.97</v>
      </c>
      <c r="K68" s="18">
        <v>3.21</v>
      </c>
      <c r="L68" s="18">
        <v>0.57</v>
      </c>
    </row>
    <row r="69" spans="1:12" ht="72.75" thickBot="1">
      <c r="A69" s="15">
        <v>9</v>
      </c>
      <c r="B69" s="21" t="s">
        <v>63</v>
      </c>
      <c r="C69" s="17">
        <v>150</v>
      </c>
      <c r="D69" s="18">
        <v>0.35</v>
      </c>
      <c r="E69" s="18">
        <v>0</v>
      </c>
      <c r="F69" s="18">
        <v>15</v>
      </c>
      <c r="G69" s="18">
        <v>74</v>
      </c>
      <c r="H69" s="18">
        <v>0</v>
      </c>
      <c r="I69" s="18">
        <v>0</v>
      </c>
      <c r="J69" s="18">
        <v>0.32</v>
      </c>
      <c r="K69" s="18">
        <v>35.74</v>
      </c>
      <c r="L69" s="18">
        <v>0.8</v>
      </c>
    </row>
    <row r="70" spans="1:12" ht="72.75" thickBot="1">
      <c r="A70" s="15" t="s">
        <v>31</v>
      </c>
      <c r="B70" s="21" t="s">
        <v>82</v>
      </c>
      <c r="C70" s="17">
        <v>35</v>
      </c>
      <c r="D70" s="18">
        <v>2.8</v>
      </c>
      <c r="E70" s="18">
        <v>0.35</v>
      </c>
      <c r="F70" s="18">
        <v>16.87</v>
      </c>
      <c r="G70" s="18">
        <v>82.6</v>
      </c>
      <c r="H70" s="18">
        <v>0.06</v>
      </c>
      <c r="I70" s="18">
        <v>0.03</v>
      </c>
      <c r="J70" s="18">
        <v>0</v>
      </c>
      <c r="K70" s="18">
        <v>8.4</v>
      </c>
      <c r="L70" s="18">
        <v>0.7</v>
      </c>
    </row>
    <row r="71" spans="1:12" ht="72.75" thickBot="1">
      <c r="A71" s="15" t="s">
        <v>31</v>
      </c>
      <c r="B71" s="21" t="s">
        <v>94</v>
      </c>
      <c r="C71" s="17">
        <v>40</v>
      </c>
      <c r="D71" s="18">
        <v>2.24</v>
      </c>
      <c r="E71" s="18">
        <v>0.48</v>
      </c>
      <c r="F71" s="18">
        <v>19.76</v>
      </c>
      <c r="G71" s="18">
        <v>92.8</v>
      </c>
      <c r="H71" s="18">
        <v>0.05</v>
      </c>
      <c r="I71" s="18">
        <v>0.02</v>
      </c>
      <c r="J71" s="18">
        <v>0</v>
      </c>
      <c r="K71" s="18">
        <v>9.6</v>
      </c>
      <c r="L71" s="18">
        <v>1.28</v>
      </c>
    </row>
    <row r="72" spans="1:12" ht="72.75" thickBot="1">
      <c r="A72" s="9"/>
      <c r="B72" s="21" t="s">
        <v>7</v>
      </c>
      <c r="C72" s="23"/>
      <c r="D72" s="18">
        <f aca="true" t="shared" si="9" ref="D72:L72">SUM(D65:D71)</f>
        <v>25.880000000000003</v>
      </c>
      <c r="E72" s="18">
        <f t="shared" si="9"/>
        <v>22.3</v>
      </c>
      <c r="F72" s="18">
        <f t="shared" si="9"/>
        <v>124.13000000000001</v>
      </c>
      <c r="G72" s="18">
        <f t="shared" si="9"/>
        <v>714.33</v>
      </c>
      <c r="H72" s="18">
        <f t="shared" si="9"/>
        <v>0.37</v>
      </c>
      <c r="I72" s="18">
        <f t="shared" si="9"/>
        <v>0.33000000000000007</v>
      </c>
      <c r="J72" s="18">
        <f t="shared" si="9"/>
        <v>13.74</v>
      </c>
      <c r="K72" s="18">
        <f t="shared" si="9"/>
        <v>144.39</v>
      </c>
      <c r="L72" s="18">
        <f t="shared" si="9"/>
        <v>5.760000000000001</v>
      </c>
    </row>
    <row r="73" spans="1:12" ht="72.75" thickBot="1">
      <c r="A73" s="70" t="s">
        <v>24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2"/>
    </row>
    <row r="74" spans="1:12" ht="72.75" thickBot="1">
      <c r="A74" s="15">
        <v>21</v>
      </c>
      <c r="B74" s="28" t="s">
        <v>26</v>
      </c>
      <c r="C74" s="23" t="s">
        <v>171</v>
      </c>
      <c r="D74" s="22">
        <v>4.06</v>
      </c>
      <c r="E74" s="22">
        <v>4.48</v>
      </c>
      <c r="F74" s="22">
        <v>5.6</v>
      </c>
      <c r="G74" s="22">
        <v>82.6</v>
      </c>
      <c r="H74" s="22">
        <v>0.04</v>
      </c>
      <c r="I74" s="22">
        <v>0.24</v>
      </c>
      <c r="J74" s="22">
        <v>0.98</v>
      </c>
      <c r="K74" s="22">
        <v>168</v>
      </c>
      <c r="L74" s="22">
        <v>0.14</v>
      </c>
    </row>
    <row r="75" spans="1:12" ht="144.75" thickBot="1">
      <c r="A75" s="38">
        <v>43</v>
      </c>
      <c r="B75" s="29" t="s">
        <v>67</v>
      </c>
      <c r="C75" s="23" t="s">
        <v>96</v>
      </c>
      <c r="D75" s="18">
        <v>4.51</v>
      </c>
      <c r="E75" s="18">
        <v>5.04</v>
      </c>
      <c r="F75" s="18">
        <v>28.47</v>
      </c>
      <c r="G75" s="18">
        <v>189</v>
      </c>
      <c r="H75" s="18">
        <v>0.08</v>
      </c>
      <c r="I75" s="18">
        <v>0.04</v>
      </c>
      <c r="J75" s="18">
        <v>21.6</v>
      </c>
      <c r="K75" s="18">
        <v>30.76</v>
      </c>
      <c r="L75" s="18">
        <v>0.62</v>
      </c>
    </row>
    <row r="76" spans="1:12" ht="72.75" thickBot="1">
      <c r="A76" s="15"/>
      <c r="B76" s="21" t="s">
        <v>7</v>
      </c>
      <c r="C76" s="17"/>
      <c r="D76" s="18">
        <f>SUM(D74:D75)</f>
        <v>8.57</v>
      </c>
      <c r="E76" s="18">
        <f aca="true" t="shared" si="10" ref="E76:L76">SUM(E74:E75)</f>
        <v>9.52</v>
      </c>
      <c r="F76" s="18">
        <f t="shared" si="10"/>
        <v>34.07</v>
      </c>
      <c r="G76" s="18">
        <f t="shared" si="10"/>
        <v>271.6</v>
      </c>
      <c r="H76" s="18">
        <f t="shared" si="10"/>
        <v>0.12</v>
      </c>
      <c r="I76" s="18">
        <f t="shared" si="10"/>
        <v>0.27999999999999997</v>
      </c>
      <c r="J76" s="18">
        <f t="shared" si="10"/>
        <v>22.580000000000002</v>
      </c>
      <c r="K76" s="18">
        <f t="shared" si="10"/>
        <v>198.76</v>
      </c>
      <c r="L76" s="18">
        <f t="shared" si="10"/>
        <v>0.76</v>
      </c>
    </row>
    <row r="77" spans="1:12" ht="72.75" thickBot="1">
      <c r="A77" s="70" t="s">
        <v>181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2" ht="72.75" thickBot="1">
      <c r="A78" s="25">
        <v>73</v>
      </c>
      <c r="B78" s="21" t="s">
        <v>130</v>
      </c>
      <c r="C78" s="23" t="s">
        <v>23</v>
      </c>
      <c r="D78" s="18">
        <v>2.06</v>
      </c>
      <c r="E78" s="18">
        <v>8.28</v>
      </c>
      <c r="F78" s="18">
        <v>9.41</v>
      </c>
      <c r="G78" s="18">
        <v>126</v>
      </c>
      <c r="H78" s="18">
        <v>0.05</v>
      </c>
      <c r="I78" s="18">
        <v>0.05</v>
      </c>
      <c r="J78" s="18">
        <v>5.4</v>
      </c>
      <c r="K78" s="18">
        <v>43.42</v>
      </c>
      <c r="L78" s="18">
        <v>0.07</v>
      </c>
    </row>
    <row r="79" spans="1:12" ht="72.75" thickBot="1">
      <c r="A79" s="15" t="s">
        <v>31</v>
      </c>
      <c r="B79" s="21" t="s">
        <v>82</v>
      </c>
      <c r="C79" s="17">
        <v>20</v>
      </c>
      <c r="D79" s="18">
        <v>1.6</v>
      </c>
      <c r="E79" s="18">
        <v>0.2</v>
      </c>
      <c r="F79" s="18">
        <v>9.64</v>
      </c>
      <c r="G79" s="18">
        <v>47.2</v>
      </c>
      <c r="H79" s="18">
        <v>0.03</v>
      </c>
      <c r="I79" s="18">
        <v>0.01</v>
      </c>
      <c r="J79" s="18">
        <v>0</v>
      </c>
      <c r="K79" s="18">
        <v>4.8</v>
      </c>
      <c r="L79" s="18">
        <v>0.4</v>
      </c>
    </row>
    <row r="80" spans="1:12" ht="72.75" thickBot="1">
      <c r="A80" s="38">
        <v>76</v>
      </c>
      <c r="B80" s="29" t="s">
        <v>49</v>
      </c>
      <c r="C80" s="23" t="s">
        <v>111</v>
      </c>
      <c r="D80" s="22">
        <v>0.67</v>
      </c>
      <c r="E80" s="22">
        <v>0.83</v>
      </c>
      <c r="F80" s="22">
        <v>11.25</v>
      </c>
      <c r="G80" s="22">
        <v>46.67</v>
      </c>
      <c r="H80" s="22">
        <v>0.02</v>
      </c>
      <c r="I80" s="22">
        <v>0.06</v>
      </c>
      <c r="J80" s="22">
        <v>0.54</v>
      </c>
      <c r="K80" s="22">
        <v>50.29</v>
      </c>
      <c r="L80" s="22">
        <v>0.09</v>
      </c>
    </row>
    <row r="81" spans="1:12" ht="156" thickBot="1">
      <c r="A81" s="15" t="s">
        <v>31</v>
      </c>
      <c r="B81" s="21" t="s">
        <v>182</v>
      </c>
      <c r="C81" s="23" t="s">
        <v>145</v>
      </c>
      <c r="D81" s="18">
        <v>0.28</v>
      </c>
      <c r="E81" s="18">
        <v>0.28</v>
      </c>
      <c r="F81" s="18">
        <v>6.9</v>
      </c>
      <c r="G81" s="18">
        <v>33.08</v>
      </c>
      <c r="H81" s="18">
        <v>0.03</v>
      </c>
      <c r="I81" s="18">
        <v>0.02</v>
      </c>
      <c r="J81" s="18">
        <v>7.04</v>
      </c>
      <c r="K81" s="18">
        <v>11.26</v>
      </c>
      <c r="L81" s="18">
        <v>1.56</v>
      </c>
    </row>
    <row r="82" spans="1:12" ht="72.75" thickBot="1">
      <c r="A82" s="9"/>
      <c r="B82" s="21" t="s">
        <v>7</v>
      </c>
      <c r="C82" s="23"/>
      <c r="D82" s="18">
        <f>SUM(D78:D81)</f>
        <v>4.61</v>
      </c>
      <c r="E82" s="18">
        <f aca="true" t="shared" si="11" ref="E82:L82">SUM(E78:E81)</f>
        <v>9.589999999999998</v>
      </c>
      <c r="F82" s="18">
        <f t="shared" si="11"/>
        <v>37.2</v>
      </c>
      <c r="G82" s="18">
        <f t="shared" si="11"/>
        <v>252.95</v>
      </c>
      <c r="H82" s="18">
        <f t="shared" si="11"/>
        <v>0.13</v>
      </c>
      <c r="I82" s="18">
        <f t="shared" si="11"/>
        <v>0.13999999999999999</v>
      </c>
      <c r="J82" s="18">
        <f t="shared" si="11"/>
        <v>12.98</v>
      </c>
      <c r="K82" s="18">
        <f t="shared" si="11"/>
        <v>109.77</v>
      </c>
      <c r="L82" s="18">
        <f t="shared" si="11"/>
        <v>2.12</v>
      </c>
    </row>
    <row r="83" spans="1:12" ht="86.25" thickBot="1">
      <c r="A83" s="15"/>
      <c r="B83" s="21"/>
      <c r="C83" s="23"/>
      <c r="D83" s="5" t="s">
        <v>0</v>
      </c>
      <c r="E83" s="6" t="s">
        <v>1</v>
      </c>
      <c r="F83" s="6" t="s">
        <v>2</v>
      </c>
      <c r="G83" s="30" t="s">
        <v>3</v>
      </c>
      <c r="H83" s="7" t="s">
        <v>179</v>
      </c>
      <c r="I83" s="7" t="s">
        <v>180</v>
      </c>
      <c r="J83" s="6" t="s">
        <v>5</v>
      </c>
      <c r="K83" s="6" t="s">
        <v>19</v>
      </c>
      <c r="L83" s="6" t="s">
        <v>4</v>
      </c>
    </row>
    <row r="84" spans="1:12" ht="72.75" thickBot="1">
      <c r="A84" s="15"/>
      <c r="B84" s="31" t="s">
        <v>11</v>
      </c>
      <c r="C84" s="23"/>
      <c r="D84" s="18">
        <f aca="true" t="shared" si="12" ref="D84:L84">SUM(D60+D63+D72+D76+D82)</f>
        <v>45.510000000000005</v>
      </c>
      <c r="E84" s="18">
        <f t="shared" si="12"/>
        <v>51.93</v>
      </c>
      <c r="F84" s="18">
        <f t="shared" si="12"/>
        <v>235.82</v>
      </c>
      <c r="G84" s="18">
        <f t="shared" si="12"/>
        <v>1519.18</v>
      </c>
      <c r="H84" s="18">
        <f t="shared" si="12"/>
        <v>0.71</v>
      </c>
      <c r="I84" s="18">
        <f t="shared" si="12"/>
        <v>0.84</v>
      </c>
      <c r="J84" s="18">
        <f t="shared" si="12"/>
        <v>52.44</v>
      </c>
      <c r="K84" s="18">
        <f t="shared" si="12"/>
        <v>667.52</v>
      </c>
      <c r="L84" s="18">
        <f t="shared" si="12"/>
        <v>9.21</v>
      </c>
    </row>
    <row r="85" spans="1:12" ht="72.75" thickBot="1">
      <c r="A85" s="15"/>
      <c r="B85" s="31" t="s">
        <v>12</v>
      </c>
      <c r="C85" s="23"/>
      <c r="D85" s="18">
        <v>39.9</v>
      </c>
      <c r="E85" s="18">
        <v>44.65</v>
      </c>
      <c r="F85" s="18">
        <v>192.85</v>
      </c>
      <c r="G85" s="18">
        <v>1330</v>
      </c>
      <c r="H85" s="18">
        <v>0.76</v>
      </c>
      <c r="I85" s="18">
        <v>0.86</v>
      </c>
      <c r="J85" s="18">
        <v>42.75</v>
      </c>
      <c r="K85" s="18">
        <v>760</v>
      </c>
      <c r="L85" s="18">
        <v>9.5</v>
      </c>
    </row>
    <row r="86" spans="1:12" s="14" customFormat="1" ht="143.25" thickBot="1">
      <c r="A86" s="9"/>
      <c r="B86" s="32" t="s">
        <v>13</v>
      </c>
      <c r="C86" s="6"/>
      <c r="D86" s="19">
        <f>D84*100/D85</f>
        <v>114.06015037593987</v>
      </c>
      <c r="E86" s="19">
        <f aca="true" t="shared" si="13" ref="E86:L86">E84*100/E85</f>
        <v>116.30459126539753</v>
      </c>
      <c r="F86" s="19">
        <f t="shared" si="13"/>
        <v>122.28156598392533</v>
      </c>
      <c r="G86" s="19">
        <f t="shared" si="13"/>
        <v>114.22406015037593</v>
      </c>
      <c r="H86" s="19">
        <f t="shared" si="13"/>
        <v>93.42105263157895</v>
      </c>
      <c r="I86" s="19">
        <f t="shared" si="13"/>
        <v>97.67441860465117</v>
      </c>
      <c r="J86" s="19">
        <f t="shared" si="13"/>
        <v>122.66666666666667</v>
      </c>
      <c r="K86" s="19">
        <f t="shared" si="13"/>
        <v>87.83157894736843</v>
      </c>
      <c r="L86" s="19">
        <f t="shared" si="13"/>
        <v>96.94736842105264</v>
      </c>
    </row>
    <row r="87" spans="1:12" s="14" customFormat="1" ht="72">
      <c r="A87" s="33"/>
      <c r="B87" s="4"/>
      <c r="C87" s="34"/>
      <c r="D87" s="35"/>
      <c r="E87" s="35"/>
      <c r="F87" s="35"/>
      <c r="G87" s="35"/>
      <c r="H87" s="35"/>
      <c r="I87" s="35"/>
      <c r="J87" s="35"/>
      <c r="K87" s="35"/>
      <c r="L87" s="35"/>
    </row>
    <row r="88" spans="1:12" s="14" customFormat="1" ht="72">
      <c r="A88" s="33"/>
      <c r="B88" s="2" t="s">
        <v>117</v>
      </c>
      <c r="C88" s="2"/>
      <c r="D88" s="2"/>
      <c r="E88" s="35"/>
      <c r="F88" s="35"/>
      <c r="G88" s="35"/>
      <c r="H88" s="35"/>
      <c r="I88" s="35"/>
      <c r="J88" s="35"/>
      <c r="K88" s="35"/>
      <c r="L88" s="35"/>
    </row>
    <row r="89" spans="1:12" s="14" customFormat="1" ht="83.25">
      <c r="A89" s="33"/>
      <c r="B89" s="2" t="s">
        <v>183</v>
      </c>
      <c r="C89" s="3"/>
      <c r="D89" s="2"/>
      <c r="E89" s="2"/>
      <c r="F89" s="2"/>
      <c r="G89" s="2"/>
      <c r="H89" s="2"/>
      <c r="I89" s="2"/>
      <c r="J89" s="2"/>
      <c r="K89" s="2"/>
      <c r="L89" s="35"/>
    </row>
    <row r="90" spans="1:12" s="14" customFormat="1" ht="72">
      <c r="A90" s="33"/>
      <c r="B90" s="2" t="s">
        <v>116</v>
      </c>
      <c r="C90" s="3"/>
      <c r="D90" s="2"/>
      <c r="E90" s="2"/>
      <c r="F90" s="2"/>
      <c r="G90" s="2"/>
      <c r="H90" s="2"/>
      <c r="I90" s="2"/>
      <c r="J90" s="2"/>
      <c r="K90" s="2"/>
      <c r="L90" s="35"/>
    </row>
    <row r="91" spans="1:12" s="14" customFormat="1" ht="72">
      <c r="A91" s="33"/>
      <c r="B91" s="2" t="s">
        <v>163</v>
      </c>
      <c r="C91" s="3"/>
      <c r="D91" s="2"/>
      <c r="E91" s="2"/>
      <c r="F91" s="2"/>
      <c r="G91" s="2"/>
      <c r="H91" s="2"/>
      <c r="I91" s="2"/>
      <c r="J91" s="2"/>
      <c r="K91" s="2"/>
      <c r="L91" s="35"/>
    </row>
    <row r="92" spans="1:12" s="14" customFormat="1" ht="83.25">
      <c r="A92" s="33"/>
      <c r="B92" s="2" t="s">
        <v>184</v>
      </c>
      <c r="C92" s="2"/>
      <c r="D92" s="2"/>
      <c r="E92" s="35"/>
      <c r="F92" s="35"/>
      <c r="G92" s="35"/>
      <c r="H92" s="35"/>
      <c r="I92" s="35"/>
      <c r="J92" s="35"/>
      <c r="K92" s="35"/>
      <c r="L92" s="35"/>
    </row>
    <row r="93" spans="1:12" s="14" customFormat="1" ht="72">
      <c r="A93" s="33"/>
      <c r="B93" s="2" t="s">
        <v>176</v>
      </c>
      <c r="C93" s="2"/>
      <c r="D93" s="2"/>
      <c r="E93" s="35"/>
      <c r="F93" s="35"/>
      <c r="G93" s="35"/>
      <c r="H93" s="35"/>
      <c r="I93" s="35"/>
      <c r="J93" s="35"/>
      <c r="K93" s="35"/>
      <c r="L93" s="35"/>
    </row>
    <row r="94" spans="1:12" s="14" customFormat="1" ht="72">
      <c r="A94" s="73" t="s">
        <v>76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1:12" s="14" customFormat="1" ht="72">
      <c r="A95" s="73" t="s">
        <v>71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1:12" ht="72">
      <c r="A96" s="79" t="s">
        <v>161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1:12" ht="72.75" thickBo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</row>
    <row r="98" spans="1:12" ht="72.75" thickBot="1">
      <c r="A98" s="74" t="s">
        <v>27</v>
      </c>
      <c r="B98" s="76" t="s">
        <v>73</v>
      </c>
      <c r="C98" s="77" t="s">
        <v>15</v>
      </c>
      <c r="D98" s="67" t="s">
        <v>16</v>
      </c>
      <c r="E98" s="68"/>
      <c r="F98" s="69"/>
      <c r="G98" s="76" t="s">
        <v>74</v>
      </c>
      <c r="H98" s="67" t="s">
        <v>17</v>
      </c>
      <c r="I98" s="68"/>
      <c r="J98" s="69"/>
      <c r="K98" s="67" t="s">
        <v>18</v>
      </c>
      <c r="L98" s="69"/>
    </row>
    <row r="99" spans="1:12" ht="86.25" thickBot="1">
      <c r="A99" s="75"/>
      <c r="B99" s="64"/>
      <c r="C99" s="78"/>
      <c r="D99" s="5" t="s">
        <v>0</v>
      </c>
      <c r="E99" s="6" t="s">
        <v>1</v>
      </c>
      <c r="F99" s="6" t="s">
        <v>2</v>
      </c>
      <c r="G99" s="64"/>
      <c r="H99" s="7" t="s">
        <v>179</v>
      </c>
      <c r="I99" s="39" t="s">
        <v>180</v>
      </c>
      <c r="J99" s="6" t="s">
        <v>5</v>
      </c>
      <c r="K99" s="6" t="s">
        <v>19</v>
      </c>
      <c r="L99" s="6" t="s">
        <v>4</v>
      </c>
    </row>
    <row r="100" spans="1:12" ht="72.75" thickBot="1">
      <c r="A100" s="40">
        <v>1</v>
      </c>
      <c r="B100" s="10">
        <v>2</v>
      </c>
      <c r="C100" s="11">
        <v>3</v>
      </c>
      <c r="D100" s="41">
        <v>4</v>
      </c>
      <c r="E100" s="10">
        <v>5</v>
      </c>
      <c r="F100" s="10">
        <v>6</v>
      </c>
      <c r="G100" s="10">
        <v>7</v>
      </c>
      <c r="H100" s="42">
        <v>8</v>
      </c>
      <c r="I100" s="10">
        <v>9</v>
      </c>
      <c r="J100" s="10">
        <v>10</v>
      </c>
      <c r="K100" s="42">
        <v>11</v>
      </c>
      <c r="L100" s="10">
        <v>12</v>
      </c>
    </row>
    <row r="101" spans="1:12" ht="72.75" thickBot="1">
      <c r="A101" s="67" t="s">
        <v>6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9"/>
    </row>
    <row r="102" spans="1:12" ht="72.75" thickBot="1">
      <c r="A102" s="25">
        <v>23</v>
      </c>
      <c r="B102" s="27" t="s">
        <v>48</v>
      </c>
      <c r="C102" s="17">
        <v>120</v>
      </c>
      <c r="D102" s="22">
        <v>3.98</v>
      </c>
      <c r="E102" s="22">
        <v>4.55</v>
      </c>
      <c r="F102" s="22">
        <v>16.88</v>
      </c>
      <c r="G102" s="22">
        <v>122.4</v>
      </c>
      <c r="H102" s="22">
        <v>0.07</v>
      </c>
      <c r="I102" s="22">
        <v>0.05</v>
      </c>
      <c r="J102" s="22">
        <v>1.17</v>
      </c>
      <c r="K102" s="22">
        <v>119</v>
      </c>
      <c r="L102" s="22">
        <v>0.33</v>
      </c>
    </row>
    <row r="103" spans="1:12" ht="72.75" thickBot="1">
      <c r="A103" s="15">
        <v>2</v>
      </c>
      <c r="B103" s="21" t="s">
        <v>121</v>
      </c>
      <c r="C103" s="17">
        <v>150</v>
      </c>
      <c r="D103" s="22">
        <v>1.25</v>
      </c>
      <c r="E103" s="22">
        <v>1.25</v>
      </c>
      <c r="F103" s="22">
        <v>10.42</v>
      </c>
      <c r="G103" s="22">
        <v>48.33</v>
      </c>
      <c r="H103" s="22">
        <v>0.02</v>
      </c>
      <c r="I103" s="22">
        <v>0.01</v>
      </c>
      <c r="J103" s="22">
        <v>0.54</v>
      </c>
      <c r="K103" s="22">
        <v>85</v>
      </c>
      <c r="L103" s="22">
        <v>0.02</v>
      </c>
    </row>
    <row r="104" spans="1:12" ht="72.75" thickBot="1">
      <c r="A104" s="15">
        <v>86</v>
      </c>
      <c r="B104" s="21" t="s">
        <v>84</v>
      </c>
      <c r="C104" s="24" t="s">
        <v>148</v>
      </c>
      <c r="D104" s="18">
        <v>1.55</v>
      </c>
      <c r="E104" s="18">
        <v>5.11</v>
      </c>
      <c r="F104" s="18">
        <v>9.77</v>
      </c>
      <c r="G104" s="18">
        <v>93</v>
      </c>
      <c r="H104" s="18">
        <v>0.02</v>
      </c>
      <c r="I104" s="18">
        <v>0.01</v>
      </c>
      <c r="J104" s="18">
        <v>0</v>
      </c>
      <c r="K104" s="18">
        <v>4.72</v>
      </c>
      <c r="L104" s="18">
        <v>0.23</v>
      </c>
    </row>
    <row r="105" spans="1:12" ht="72.75" thickBot="1">
      <c r="A105" s="15"/>
      <c r="B105" s="21" t="s">
        <v>7</v>
      </c>
      <c r="C105" s="19"/>
      <c r="D105" s="18">
        <f>SUM(D102:D104)</f>
        <v>6.78</v>
      </c>
      <c r="E105" s="18">
        <f aca="true" t="shared" si="14" ref="E105:L105">SUM(E102:E104)</f>
        <v>10.91</v>
      </c>
      <c r="F105" s="18">
        <f t="shared" si="14"/>
        <v>37.06999999999999</v>
      </c>
      <c r="G105" s="18">
        <f t="shared" si="14"/>
        <v>263.73</v>
      </c>
      <c r="H105" s="18">
        <f t="shared" si="14"/>
        <v>0.11000000000000001</v>
      </c>
      <c r="I105" s="18">
        <f t="shared" si="14"/>
        <v>0.07</v>
      </c>
      <c r="J105" s="18">
        <f t="shared" si="14"/>
        <v>1.71</v>
      </c>
      <c r="K105" s="18">
        <f t="shared" si="14"/>
        <v>208.72</v>
      </c>
      <c r="L105" s="18">
        <f t="shared" si="14"/>
        <v>0.5800000000000001</v>
      </c>
    </row>
    <row r="106" spans="1:12" ht="72.75" thickBot="1">
      <c r="A106" s="67" t="s">
        <v>80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9"/>
    </row>
    <row r="107" spans="1:12" ht="72.75" thickBot="1">
      <c r="A107" s="15" t="s">
        <v>31</v>
      </c>
      <c r="B107" s="21" t="s">
        <v>81</v>
      </c>
      <c r="C107" s="24" t="s">
        <v>166</v>
      </c>
      <c r="D107" s="18">
        <v>0.19</v>
      </c>
      <c r="E107" s="18">
        <v>0.1</v>
      </c>
      <c r="F107" s="18">
        <v>9.6</v>
      </c>
      <c r="G107" s="18">
        <v>43.7</v>
      </c>
      <c r="H107" s="18">
        <v>0.01</v>
      </c>
      <c r="I107" s="18">
        <v>0.01</v>
      </c>
      <c r="J107" s="18">
        <v>1.9</v>
      </c>
      <c r="K107" s="18">
        <v>6.65</v>
      </c>
      <c r="L107" s="18">
        <v>0.19</v>
      </c>
    </row>
    <row r="108" spans="1:12" ht="72.75" thickBot="1">
      <c r="A108" s="15"/>
      <c r="B108" s="21" t="s">
        <v>7</v>
      </c>
      <c r="C108" s="23"/>
      <c r="D108" s="18">
        <f aca="true" t="shared" si="15" ref="D108:L108">SUM(D107)</f>
        <v>0.19</v>
      </c>
      <c r="E108" s="18">
        <f t="shared" si="15"/>
        <v>0.1</v>
      </c>
      <c r="F108" s="18">
        <f t="shared" si="15"/>
        <v>9.6</v>
      </c>
      <c r="G108" s="18">
        <f t="shared" si="15"/>
        <v>43.7</v>
      </c>
      <c r="H108" s="18">
        <f t="shared" si="15"/>
        <v>0.01</v>
      </c>
      <c r="I108" s="18">
        <f t="shared" si="15"/>
        <v>0.01</v>
      </c>
      <c r="J108" s="18">
        <f t="shared" si="15"/>
        <v>1.9</v>
      </c>
      <c r="K108" s="18">
        <f t="shared" si="15"/>
        <v>6.65</v>
      </c>
      <c r="L108" s="18">
        <f t="shared" si="15"/>
        <v>0.19</v>
      </c>
    </row>
    <row r="109" spans="1:12" ht="72.75" thickBot="1">
      <c r="A109" s="70" t="s">
        <v>28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2"/>
    </row>
    <row r="110" spans="1:12" ht="72.75" thickBot="1">
      <c r="A110" s="25">
        <v>51</v>
      </c>
      <c r="B110" s="21" t="s">
        <v>131</v>
      </c>
      <c r="C110" s="17">
        <v>45</v>
      </c>
      <c r="D110" s="18">
        <v>0.67</v>
      </c>
      <c r="E110" s="18">
        <v>4.03</v>
      </c>
      <c r="F110" s="18">
        <v>3.2</v>
      </c>
      <c r="G110" s="18">
        <v>48</v>
      </c>
      <c r="H110" s="43">
        <v>0.02</v>
      </c>
      <c r="I110" s="36">
        <v>0.02</v>
      </c>
      <c r="J110" s="18">
        <v>3.01</v>
      </c>
      <c r="K110" s="18">
        <v>18.15</v>
      </c>
      <c r="L110" s="18">
        <v>0.3</v>
      </c>
    </row>
    <row r="111" spans="1:12" ht="144.75" thickBot="1">
      <c r="A111" s="15">
        <v>47</v>
      </c>
      <c r="B111" s="21" t="s">
        <v>152</v>
      </c>
      <c r="C111" s="23" t="s">
        <v>154</v>
      </c>
      <c r="D111" s="18">
        <v>4.1</v>
      </c>
      <c r="E111" s="18">
        <v>3.54</v>
      </c>
      <c r="F111" s="18">
        <v>17.51</v>
      </c>
      <c r="G111" s="18">
        <v>101.6</v>
      </c>
      <c r="H111" s="18">
        <v>0.17</v>
      </c>
      <c r="I111" s="18">
        <v>0.06</v>
      </c>
      <c r="J111" s="18">
        <v>4.69</v>
      </c>
      <c r="K111" s="18">
        <v>27.57</v>
      </c>
      <c r="L111" s="18">
        <v>0.99</v>
      </c>
    </row>
    <row r="112" spans="1:12" ht="72.75" thickBot="1">
      <c r="A112" s="15">
        <v>19</v>
      </c>
      <c r="B112" s="21" t="s">
        <v>59</v>
      </c>
      <c r="C112" s="23" t="s">
        <v>20</v>
      </c>
      <c r="D112" s="18">
        <v>7.5</v>
      </c>
      <c r="E112" s="18">
        <v>5.3</v>
      </c>
      <c r="F112" s="18">
        <v>14.66</v>
      </c>
      <c r="G112" s="18">
        <v>227.27</v>
      </c>
      <c r="H112" s="18">
        <v>0.13</v>
      </c>
      <c r="I112" s="18">
        <v>0.03</v>
      </c>
      <c r="J112" s="18">
        <v>8.17</v>
      </c>
      <c r="K112" s="18">
        <v>59.04</v>
      </c>
      <c r="L112" s="18">
        <v>0.97</v>
      </c>
    </row>
    <row r="113" spans="1:12" ht="144.75" thickBot="1">
      <c r="A113" s="15">
        <v>20</v>
      </c>
      <c r="B113" s="21" t="s">
        <v>168</v>
      </c>
      <c r="C113" s="17">
        <v>150</v>
      </c>
      <c r="D113" s="18">
        <v>0</v>
      </c>
      <c r="E113" s="18">
        <v>0</v>
      </c>
      <c r="F113" s="18">
        <v>11.25</v>
      </c>
      <c r="G113" s="18">
        <v>45</v>
      </c>
      <c r="H113" s="18">
        <v>0</v>
      </c>
      <c r="I113" s="18">
        <v>0</v>
      </c>
      <c r="J113" s="18">
        <v>0</v>
      </c>
      <c r="K113" s="18">
        <v>0.36</v>
      </c>
      <c r="L113" s="18">
        <v>0.06</v>
      </c>
    </row>
    <row r="114" spans="1:12" ht="72.75" thickBot="1">
      <c r="A114" s="15" t="s">
        <v>31</v>
      </c>
      <c r="B114" s="21" t="s">
        <v>82</v>
      </c>
      <c r="C114" s="17">
        <v>25</v>
      </c>
      <c r="D114" s="18">
        <v>2</v>
      </c>
      <c r="E114" s="18">
        <v>0.25</v>
      </c>
      <c r="F114" s="18">
        <v>12.05</v>
      </c>
      <c r="G114" s="18">
        <v>59</v>
      </c>
      <c r="H114" s="18">
        <v>0.04</v>
      </c>
      <c r="I114" s="18">
        <v>0.02</v>
      </c>
      <c r="J114" s="18">
        <v>0</v>
      </c>
      <c r="K114" s="18">
        <v>6</v>
      </c>
      <c r="L114" s="18">
        <v>0.5</v>
      </c>
    </row>
    <row r="115" spans="1:12" ht="72.75" thickBot="1">
      <c r="A115" s="15" t="s">
        <v>31</v>
      </c>
      <c r="B115" s="21" t="s">
        <v>94</v>
      </c>
      <c r="C115" s="17">
        <v>40</v>
      </c>
      <c r="D115" s="18">
        <v>2.24</v>
      </c>
      <c r="E115" s="18">
        <v>0.48</v>
      </c>
      <c r="F115" s="18">
        <v>19.76</v>
      </c>
      <c r="G115" s="18">
        <v>92.8</v>
      </c>
      <c r="H115" s="18">
        <v>0.05</v>
      </c>
      <c r="I115" s="18">
        <v>0.02</v>
      </c>
      <c r="J115" s="18">
        <v>0</v>
      </c>
      <c r="K115" s="18">
        <v>9.6</v>
      </c>
      <c r="L115" s="18">
        <v>1.28</v>
      </c>
    </row>
    <row r="116" spans="1:12" ht="72.75" thickBot="1">
      <c r="A116" s="15"/>
      <c r="B116" s="21" t="s">
        <v>7</v>
      </c>
      <c r="C116" s="17"/>
      <c r="D116" s="18">
        <f>SUM(D110:D115)</f>
        <v>16.509999999999998</v>
      </c>
      <c r="E116" s="18">
        <f aca="true" t="shared" si="16" ref="E116:L116">SUM(E110:E115)</f>
        <v>13.600000000000001</v>
      </c>
      <c r="F116" s="18">
        <f t="shared" si="16"/>
        <v>78.43</v>
      </c>
      <c r="G116" s="18">
        <f t="shared" si="16"/>
        <v>573.67</v>
      </c>
      <c r="H116" s="18">
        <f t="shared" si="16"/>
        <v>0.41</v>
      </c>
      <c r="I116" s="18">
        <f t="shared" si="16"/>
        <v>0.15</v>
      </c>
      <c r="J116" s="18">
        <f t="shared" si="16"/>
        <v>15.870000000000001</v>
      </c>
      <c r="K116" s="18">
        <f t="shared" si="16"/>
        <v>120.71999999999998</v>
      </c>
      <c r="L116" s="18">
        <f t="shared" si="16"/>
        <v>4.1</v>
      </c>
    </row>
    <row r="117" spans="1:12" ht="72.75" thickBot="1">
      <c r="A117" s="70" t="s">
        <v>24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2"/>
    </row>
    <row r="118" spans="1:12" ht="72.75" thickBot="1">
      <c r="A118" s="15">
        <v>21</v>
      </c>
      <c r="B118" s="28" t="s">
        <v>26</v>
      </c>
      <c r="C118" s="23" t="s">
        <v>171</v>
      </c>
      <c r="D118" s="22">
        <v>4.06</v>
      </c>
      <c r="E118" s="22">
        <v>4.48</v>
      </c>
      <c r="F118" s="22">
        <v>5.6</v>
      </c>
      <c r="G118" s="22">
        <v>82.6</v>
      </c>
      <c r="H118" s="22">
        <v>0.04</v>
      </c>
      <c r="I118" s="22">
        <v>0.24</v>
      </c>
      <c r="J118" s="22">
        <v>0.98</v>
      </c>
      <c r="K118" s="22">
        <v>168</v>
      </c>
      <c r="L118" s="22">
        <v>0.14</v>
      </c>
    </row>
    <row r="119" spans="1:12" ht="144.75" thickBot="1">
      <c r="A119" s="15" t="s">
        <v>31</v>
      </c>
      <c r="B119" s="21" t="s">
        <v>125</v>
      </c>
      <c r="C119" s="23" t="s">
        <v>144</v>
      </c>
      <c r="D119" s="18">
        <v>0.39</v>
      </c>
      <c r="E119" s="18">
        <v>0.52</v>
      </c>
      <c r="F119" s="18">
        <v>9.1</v>
      </c>
      <c r="G119" s="18">
        <v>37.7</v>
      </c>
      <c r="H119" s="18">
        <v>0.01</v>
      </c>
      <c r="I119" s="18">
        <v>0.01</v>
      </c>
      <c r="J119" s="18">
        <v>0</v>
      </c>
      <c r="K119" s="18">
        <v>1.56</v>
      </c>
      <c r="L119" s="18">
        <v>0.1</v>
      </c>
    </row>
    <row r="120" spans="1:12" ht="72.75" thickBot="1">
      <c r="A120" s="15"/>
      <c r="B120" s="21" t="s">
        <v>7</v>
      </c>
      <c r="C120" s="17"/>
      <c r="D120" s="18">
        <f>SUM(D118:D119)</f>
        <v>4.449999999999999</v>
      </c>
      <c r="E120" s="18">
        <f aca="true" t="shared" si="17" ref="E120:L120">SUM(E118+E119)</f>
        <v>5</v>
      </c>
      <c r="F120" s="18">
        <f t="shared" si="17"/>
        <v>14.7</v>
      </c>
      <c r="G120" s="18">
        <f t="shared" si="17"/>
        <v>120.3</v>
      </c>
      <c r="H120" s="18">
        <f t="shared" si="17"/>
        <v>0.05</v>
      </c>
      <c r="I120" s="18">
        <f t="shared" si="17"/>
        <v>0.25</v>
      </c>
      <c r="J120" s="18">
        <f t="shared" si="17"/>
        <v>0.98</v>
      </c>
      <c r="K120" s="18">
        <f t="shared" si="17"/>
        <v>169.56</v>
      </c>
      <c r="L120" s="18">
        <f t="shared" si="17"/>
        <v>0.24000000000000002</v>
      </c>
    </row>
    <row r="121" spans="1:12" ht="72.75" thickBot="1">
      <c r="A121" s="70" t="s">
        <v>181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2"/>
    </row>
    <row r="122" spans="1:12" ht="144.75" thickBot="1">
      <c r="A122" s="15">
        <v>49</v>
      </c>
      <c r="B122" s="21" t="s">
        <v>143</v>
      </c>
      <c r="C122" s="24" t="s">
        <v>173</v>
      </c>
      <c r="D122" s="18">
        <v>3.83</v>
      </c>
      <c r="E122" s="18">
        <v>7.1</v>
      </c>
      <c r="F122" s="18">
        <v>15.99</v>
      </c>
      <c r="G122" s="18">
        <v>140.88</v>
      </c>
      <c r="H122" s="18">
        <v>0.03</v>
      </c>
      <c r="I122" s="18">
        <v>0.02</v>
      </c>
      <c r="J122" s="18">
        <v>0.03</v>
      </c>
      <c r="K122" s="18">
        <v>19.32</v>
      </c>
      <c r="L122" s="18">
        <v>0.36</v>
      </c>
    </row>
    <row r="123" spans="1:12" ht="72.75" thickBot="1">
      <c r="A123" s="25">
        <v>13</v>
      </c>
      <c r="B123" s="29" t="s">
        <v>8</v>
      </c>
      <c r="C123" s="24" t="s">
        <v>111</v>
      </c>
      <c r="D123" s="18">
        <v>0</v>
      </c>
      <c r="E123" s="18">
        <v>0</v>
      </c>
      <c r="F123" s="18">
        <v>8.98</v>
      </c>
      <c r="G123" s="18">
        <v>30</v>
      </c>
      <c r="H123" s="18">
        <v>0</v>
      </c>
      <c r="I123" s="18">
        <v>0</v>
      </c>
      <c r="J123" s="18">
        <v>0</v>
      </c>
      <c r="K123" s="18">
        <v>0.27</v>
      </c>
      <c r="L123" s="18">
        <v>0.05</v>
      </c>
    </row>
    <row r="124" spans="1:12" ht="156" thickBot="1">
      <c r="A124" s="15" t="s">
        <v>31</v>
      </c>
      <c r="B124" s="21" t="s">
        <v>182</v>
      </c>
      <c r="C124" s="23" t="s">
        <v>145</v>
      </c>
      <c r="D124" s="18">
        <v>0.28</v>
      </c>
      <c r="E124" s="18">
        <v>0.28</v>
      </c>
      <c r="F124" s="18">
        <v>6.9</v>
      </c>
      <c r="G124" s="18">
        <v>33.08</v>
      </c>
      <c r="H124" s="18">
        <v>0.03</v>
      </c>
      <c r="I124" s="18">
        <v>0.02</v>
      </c>
      <c r="J124" s="18">
        <v>7.04</v>
      </c>
      <c r="K124" s="18">
        <v>11.26</v>
      </c>
      <c r="L124" s="18">
        <v>1.56</v>
      </c>
    </row>
    <row r="125" spans="1:12" ht="72.75" thickBot="1">
      <c r="A125" s="15"/>
      <c r="B125" s="21" t="s">
        <v>7</v>
      </c>
      <c r="C125" s="17"/>
      <c r="D125" s="18">
        <f aca="true" t="shared" si="18" ref="D125:L125">SUM(D122:D124)</f>
        <v>4.11</v>
      </c>
      <c r="E125" s="18">
        <f t="shared" si="18"/>
        <v>7.38</v>
      </c>
      <c r="F125" s="18">
        <f t="shared" si="18"/>
        <v>31.869999999999997</v>
      </c>
      <c r="G125" s="18">
        <f t="shared" si="18"/>
        <v>203.95999999999998</v>
      </c>
      <c r="H125" s="18">
        <f t="shared" si="18"/>
        <v>0.06</v>
      </c>
      <c r="I125" s="18">
        <f t="shared" si="18"/>
        <v>0.04</v>
      </c>
      <c r="J125" s="18">
        <f t="shared" si="18"/>
        <v>7.07</v>
      </c>
      <c r="K125" s="18">
        <f t="shared" si="18"/>
        <v>30.85</v>
      </c>
      <c r="L125" s="18">
        <f t="shared" si="18"/>
        <v>1.97</v>
      </c>
    </row>
    <row r="126" spans="1:12" ht="86.25" thickBot="1">
      <c r="A126" s="15"/>
      <c r="B126" s="21"/>
      <c r="C126" s="23"/>
      <c r="D126" s="5" t="s">
        <v>0</v>
      </c>
      <c r="E126" s="6" t="s">
        <v>1</v>
      </c>
      <c r="F126" s="6" t="s">
        <v>2</v>
      </c>
      <c r="G126" s="30" t="s">
        <v>3</v>
      </c>
      <c r="H126" s="7" t="s">
        <v>179</v>
      </c>
      <c r="I126" s="7" t="s">
        <v>180</v>
      </c>
      <c r="J126" s="6" t="s">
        <v>5</v>
      </c>
      <c r="K126" s="6" t="s">
        <v>19</v>
      </c>
      <c r="L126" s="6" t="s">
        <v>4</v>
      </c>
    </row>
    <row r="127" spans="1:12" ht="72.75" thickBot="1">
      <c r="A127" s="15"/>
      <c r="B127" s="31" t="s">
        <v>11</v>
      </c>
      <c r="C127" s="23"/>
      <c r="D127" s="18">
        <f aca="true" t="shared" si="19" ref="D127:L127">SUM(D105+D108+D116+D120+D125)</f>
        <v>32.04</v>
      </c>
      <c r="E127" s="18">
        <f t="shared" si="19"/>
        <v>36.99</v>
      </c>
      <c r="F127" s="18">
        <f t="shared" si="19"/>
        <v>171.67</v>
      </c>
      <c r="G127" s="18">
        <f t="shared" si="19"/>
        <v>1205.36</v>
      </c>
      <c r="H127" s="18">
        <f t="shared" si="19"/>
        <v>0.6400000000000001</v>
      </c>
      <c r="I127" s="18">
        <f t="shared" si="19"/>
        <v>0.52</v>
      </c>
      <c r="J127" s="18">
        <f t="shared" si="19"/>
        <v>27.53</v>
      </c>
      <c r="K127" s="18">
        <f t="shared" si="19"/>
        <v>536.5</v>
      </c>
      <c r="L127" s="18">
        <f t="shared" si="19"/>
        <v>7.079999999999999</v>
      </c>
    </row>
    <row r="128" spans="1:12" ht="72.75" thickBot="1">
      <c r="A128" s="15"/>
      <c r="B128" s="31" t="s">
        <v>12</v>
      </c>
      <c r="C128" s="23"/>
      <c r="D128" s="18">
        <v>39.9</v>
      </c>
      <c r="E128" s="18">
        <v>44.65</v>
      </c>
      <c r="F128" s="18">
        <v>192.85</v>
      </c>
      <c r="G128" s="18">
        <v>1330</v>
      </c>
      <c r="H128" s="18">
        <v>0.76</v>
      </c>
      <c r="I128" s="18">
        <v>0.86</v>
      </c>
      <c r="J128" s="18">
        <v>42.75</v>
      </c>
      <c r="K128" s="18">
        <v>760</v>
      </c>
      <c r="L128" s="18">
        <v>9.5</v>
      </c>
    </row>
    <row r="129" spans="1:12" ht="143.25" thickBot="1">
      <c r="A129" s="9"/>
      <c r="B129" s="32" t="s">
        <v>13</v>
      </c>
      <c r="C129" s="6"/>
      <c r="D129" s="19">
        <f>D127*100/D128</f>
        <v>80.30075187969925</v>
      </c>
      <c r="E129" s="19">
        <f aca="true" t="shared" si="20" ref="E129:L129">E127*100/E128</f>
        <v>82.84434490481523</v>
      </c>
      <c r="F129" s="19">
        <f t="shared" si="20"/>
        <v>89.01737101374125</v>
      </c>
      <c r="G129" s="19">
        <f t="shared" si="20"/>
        <v>90.62857142857142</v>
      </c>
      <c r="H129" s="19">
        <f t="shared" si="20"/>
        <v>84.2105263157895</v>
      </c>
      <c r="I129" s="19">
        <f t="shared" si="20"/>
        <v>60.46511627906977</v>
      </c>
      <c r="J129" s="19">
        <f t="shared" si="20"/>
        <v>64.39766081871345</v>
      </c>
      <c r="K129" s="19">
        <f t="shared" si="20"/>
        <v>70.59210526315789</v>
      </c>
      <c r="L129" s="19">
        <f t="shared" si="20"/>
        <v>74.52631578947367</v>
      </c>
    </row>
    <row r="130" spans="1:12" ht="72">
      <c r="A130" s="33"/>
      <c r="B130" s="4"/>
      <c r="C130" s="34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ht="72">
      <c r="A131" s="33"/>
      <c r="B131" s="2" t="s">
        <v>117</v>
      </c>
      <c r="C131" s="2"/>
      <c r="E131" s="35"/>
      <c r="F131" s="35"/>
      <c r="G131" s="35"/>
      <c r="H131" s="35"/>
      <c r="I131" s="35"/>
      <c r="J131" s="35"/>
      <c r="K131" s="35"/>
      <c r="L131" s="35"/>
    </row>
    <row r="132" spans="1:12" ht="83.25">
      <c r="A132" s="33"/>
      <c r="B132" s="2" t="s">
        <v>183</v>
      </c>
      <c r="L132" s="35"/>
    </row>
    <row r="133" spans="1:12" ht="72">
      <c r="A133" s="33"/>
      <c r="B133" s="2" t="s">
        <v>116</v>
      </c>
      <c r="L133" s="35"/>
    </row>
    <row r="134" spans="1:12" ht="72">
      <c r="A134" s="33"/>
      <c r="B134" s="2" t="s">
        <v>163</v>
      </c>
      <c r="L134" s="35"/>
    </row>
    <row r="135" spans="1:12" ht="83.25">
      <c r="A135" s="33"/>
      <c r="B135" s="2" t="s">
        <v>184</v>
      </c>
      <c r="C135" s="2"/>
      <c r="E135" s="35"/>
      <c r="F135" s="35"/>
      <c r="G135" s="35"/>
      <c r="H135" s="35"/>
      <c r="I135" s="35"/>
      <c r="J135" s="35"/>
      <c r="K135" s="35"/>
      <c r="L135" s="35"/>
    </row>
    <row r="136" spans="1:12" ht="72">
      <c r="A136" s="33"/>
      <c r="B136" s="2" t="s">
        <v>176</v>
      </c>
      <c r="C136" s="2"/>
      <c r="E136" s="35"/>
      <c r="F136" s="35"/>
      <c r="G136" s="35"/>
      <c r="H136" s="35"/>
      <c r="I136" s="35"/>
      <c r="J136" s="35"/>
      <c r="K136" s="35"/>
      <c r="L136" s="35"/>
    </row>
    <row r="137" spans="1:12" ht="72">
      <c r="A137" s="73" t="s">
        <v>77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</row>
    <row r="138" spans="1:12" ht="72">
      <c r="A138" s="73" t="s">
        <v>71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</row>
    <row r="139" spans="1:12" ht="72">
      <c r="A139" s="79" t="s">
        <v>161</v>
      </c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</row>
    <row r="140" spans="1:12" ht="72.75" thickBo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</row>
    <row r="141" spans="1:12" ht="72.75" thickBot="1">
      <c r="A141" s="74" t="s">
        <v>27</v>
      </c>
      <c r="B141" s="76" t="s">
        <v>73</v>
      </c>
      <c r="C141" s="77" t="s">
        <v>15</v>
      </c>
      <c r="D141" s="67" t="s">
        <v>16</v>
      </c>
      <c r="E141" s="68"/>
      <c r="F141" s="69"/>
      <c r="G141" s="76" t="s">
        <v>74</v>
      </c>
      <c r="H141" s="67" t="s">
        <v>17</v>
      </c>
      <c r="I141" s="68"/>
      <c r="J141" s="69"/>
      <c r="K141" s="67" t="s">
        <v>18</v>
      </c>
      <c r="L141" s="69"/>
    </row>
    <row r="142" spans="1:12" ht="86.25" thickBot="1">
      <c r="A142" s="75"/>
      <c r="B142" s="64"/>
      <c r="C142" s="78"/>
      <c r="D142" s="5" t="s">
        <v>0</v>
      </c>
      <c r="E142" s="6" t="s">
        <v>1</v>
      </c>
      <c r="F142" s="6" t="s">
        <v>2</v>
      </c>
      <c r="G142" s="64"/>
      <c r="H142" s="7" t="s">
        <v>179</v>
      </c>
      <c r="I142" s="39" t="s">
        <v>180</v>
      </c>
      <c r="J142" s="6" t="s">
        <v>5</v>
      </c>
      <c r="K142" s="6" t="s">
        <v>19</v>
      </c>
      <c r="L142" s="6" t="s">
        <v>4</v>
      </c>
    </row>
    <row r="143" spans="1:12" ht="72.75" thickBot="1">
      <c r="A143" s="40">
        <v>1</v>
      </c>
      <c r="B143" s="10">
        <v>2</v>
      </c>
      <c r="C143" s="11">
        <v>3</v>
      </c>
      <c r="D143" s="41">
        <v>4</v>
      </c>
      <c r="E143" s="10">
        <v>5</v>
      </c>
      <c r="F143" s="10">
        <v>6</v>
      </c>
      <c r="G143" s="10">
        <v>7</v>
      </c>
      <c r="H143" s="42">
        <v>8</v>
      </c>
      <c r="I143" s="10">
        <v>9</v>
      </c>
      <c r="J143" s="10">
        <v>10</v>
      </c>
      <c r="K143" s="42">
        <v>11</v>
      </c>
      <c r="L143" s="10">
        <v>12</v>
      </c>
    </row>
    <row r="144" spans="1:12" ht="72.75" thickBot="1">
      <c r="A144" s="67" t="s">
        <v>6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9"/>
    </row>
    <row r="145" spans="1:12" ht="72.75" thickBot="1">
      <c r="A145" s="25">
        <v>50</v>
      </c>
      <c r="B145" s="27" t="s">
        <v>37</v>
      </c>
      <c r="C145" s="17">
        <v>120</v>
      </c>
      <c r="D145" s="22">
        <v>3.33</v>
      </c>
      <c r="E145" s="22">
        <v>4.48</v>
      </c>
      <c r="F145" s="22">
        <v>15.65</v>
      </c>
      <c r="G145" s="22">
        <v>115.2</v>
      </c>
      <c r="H145" s="22">
        <v>0.04</v>
      </c>
      <c r="I145" s="22">
        <v>0.02</v>
      </c>
      <c r="J145" s="22">
        <v>1.17</v>
      </c>
      <c r="K145" s="22">
        <v>108.1</v>
      </c>
      <c r="L145" s="22">
        <v>0.18</v>
      </c>
    </row>
    <row r="146" spans="1:12" ht="72.75" thickBot="1">
      <c r="A146" s="15">
        <v>15</v>
      </c>
      <c r="B146" s="21" t="s">
        <v>14</v>
      </c>
      <c r="C146" s="17">
        <v>150</v>
      </c>
      <c r="D146" s="18">
        <v>1.25</v>
      </c>
      <c r="E146" s="18">
        <v>1.33</v>
      </c>
      <c r="F146" s="18">
        <v>10.08</v>
      </c>
      <c r="G146" s="18">
        <v>50</v>
      </c>
      <c r="H146" s="36">
        <v>0.02</v>
      </c>
      <c r="I146" s="36">
        <v>0.01</v>
      </c>
      <c r="J146" s="36">
        <v>0.54</v>
      </c>
      <c r="K146" s="18">
        <v>83.33</v>
      </c>
      <c r="L146" s="18">
        <v>0.01</v>
      </c>
    </row>
    <row r="147" spans="1:12" ht="72.75" thickBot="1">
      <c r="A147" s="15">
        <v>16</v>
      </c>
      <c r="B147" s="21" t="s">
        <v>43</v>
      </c>
      <c r="C147" s="24" t="s">
        <v>148</v>
      </c>
      <c r="D147" s="18">
        <v>1.55</v>
      </c>
      <c r="E147" s="18">
        <v>5.11</v>
      </c>
      <c r="F147" s="18">
        <v>9.77</v>
      </c>
      <c r="G147" s="18">
        <v>93</v>
      </c>
      <c r="H147" s="18">
        <v>0.02</v>
      </c>
      <c r="I147" s="18">
        <v>0.01</v>
      </c>
      <c r="J147" s="18">
        <v>0</v>
      </c>
      <c r="K147" s="18">
        <v>4.72</v>
      </c>
      <c r="L147" s="18">
        <v>0.23</v>
      </c>
    </row>
    <row r="148" spans="1:12" ht="72.75" thickBot="1">
      <c r="A148" s="15"/>
      <c r="B148" s="21" t="s">
        <v>7</v>
      </c>
      <c r="C148" s="19"/>
      <c r="D148" s="18">
        <f>SUM(D145:D147)</f>
        <v>6.13</v>
      </c>
      <c r="E148" s="18">
        <f aca="true" t="shared" si="21" ref="E148:L148">SUM(E145:E147)</f>
        <v>10.920000000000002</v>
      </c>
      <c r="F148" s="18">
        <f t="shared" si="21"/>
        <v>35.5</v>
      </c>
      <c r="G148" s="18">
        <f t="shared" si="21"/>
        <v>258.2</v>
      </c>
      <c r="H148" s="18">
        <f t="shared" si="21"/>
        <v>0.08</v>
      </c>
      <c r="I148" s="18">
        <f t="shared" si="21"/>
        <v>0.04</v>
      </c>
      <c r="J148" s="18">
        <f t="shared" si="21"/>
        <v>1.71</v>
      </c>
      <c r="K148" s="18">
        <f t="shared" si="21"/>
        <v>196.15</v>
      </c>
      <c r="L148" s="18">
        <f t="shared" si="21"/>
        <v>0.42000000000000004</v>
      </c>
    </row>
    <row r="149" spans="1:12" ht="72.75" thickBot="1">
      <c r="A149" s="67" t="s">
        <v>80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9"/>
    </row>
    <row r="150" spans="1:12" ht="72.75" thickBot="1">
      <c r="A150" s="15" t="s">
        <v>31</v>
      </c>
      <c r="B150" s="21" t="s">
        <v>81</v>
      </c>
      <c r="C150" s="24" t="s">
        <v>166</v>
      </c>
      <c r="D150" s="18">
        <v>0.19</v>
      </c>
      <c r="E150" s="18">
        <v>0.1</v>
      </c>
      <c r="F150" s="18">
        <v>9.6</v>
      </c>
      <c r="G150" s="18">
        <v>43.7</v>
      </c>
      <c r="H150" s="18">
        <v>0.01</v>
      </c>
      <c r="I150" s="18">
        <v>0.01</v>
      </c>
      <c r="J150" s="18">
        <v>1.9</v>
      </c>
      <c r="K150" s="18">
        <v>6.65</v>
      </c>
      <c r="L150" s="18">
        <v>0.19</v>
      </c>
    </row>
    <row r="151" spans="1:12" ht="72.75" thickBot="1">
      <c r="A151" s="15"/>
      <c r="B151" s="21" t="s">
        <v>7</v>
      </c>
      <c r="C151" s="23"/>
      <c r="D151" s="18">
        <f aca="true" t="shared" si="22" ref="D151:L151">SUM(D150)</f>
        <v>0.19</v>
      </c>
      <c r="E151" s="18">
        <f t="shared" si="22"/>
        <v>0.1</v>
      </c>
      <c r="F151" s="18">
        <f t="shared" si="22"/>
        <v>9.6</v>
      </c>
      <c r="G151" s="18">
        <f t="shared" si="22"/>
        <v>43.7</v>
      </c>
      <c r="H151" s="18">
        <f t="shared" si="22"/>
        <v>0.01</v>
      </c>
      <c r="I151" s="18">
        <f t="shared" si="22"/>
        <v>0.01</v>
      </c>
      <c r="J151" s="18">
        <f t="shared" si="22"/>
        <v>1.9</v>
      </c>
      <c r="K151" s="18">
        <f t="shared" si="22"/>
        <v>6.65</v>
      </c>
      <c r="L151" s="18">
        <f t="shared" si="22"/>
        <v>0.19</v>
      </c>
    </row>
    <row r="152" spans="1:12" ht="72.75" thickBot="1">
      <c r="A152" s="70" t="s">
        <v>28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2"/>
    </row>
    <row r="153" spans="1:12" ht="72.75" thickBot="1">
      <c r="A153" s="15">
        <v>33</v>
      </c>
      <c r="B153" s="21" t="s">
        <v>55</v>
      </c>
      <c r="C153" s="24" t="s">
        <v>106</v>
      </c>
      <c r="D153" s="18">
        <v>3.98</v>
      </c>
      <c r="E153" s="18">
        <v>4.88</v>
      </c>
      <c r="F153" s="18">
        <v>0.68</v>
      </c>
      <c r="G153" s="18">
        <v>87</v>
      </c>
      <c r="H153" s="18">
        <v>0.01</v>
      </c>
      <c r="I153" s="18">
        <v>0.04</v>
      </c>
      <c r="J153" s="18">
        <v>0.75</v>
      </c>
      <c r="K153" s="18">
        <v>29.93</v>
      </c>
      <c r="L153" s="18">
        <v>0.44</v>
      </c>
    </row>
    <row r="154" spans="1:12" ht="144.75" thickBot="1">
      <c r="A154" s="15">
        <v>5</v>
      </c>
      <c r="B154" s="21" t="s">
        <v>52</v>
      </c>
      <c r="C154" s="23" t="s">
        <v>107</v>
      </c>
      <c r="D154" s="18">
        <v>2.82</v>
      </c>
      <c r="E154" s="18">
        <v>4.79</v>
      </c>
      <c r="F154" s="18">
        <v>7.83</v>
      </c>
      <c r="G154" s="18">
        <v>93.69</v>
      </c>
      <c r="H154" s="18">
        <v>0.04</v>
      </c>
      <c r="I154" s="18">
        <v>0.02</v>
      </c>
      <c r="J154" s="18">
        <v>7.8</v>
      </c>
      <c r="K154" s="18">
        <v>34.54</v>
      </c>
      <c r="L154" s="18">
        <v>0.87</v>
      </c>
    </row>
    <row r="155" spans="1:12" ht="72.75" thickBot="1">
      <c r="A155" s="15">
        <v>48</v>
      </c>
      <c r="B155" s="21" t="s">
        <v>156</v>
      </c>
      <c r="C155" s="23" t="s">
        <v>40</v>
      </c>
      <c r="D155" s="18">
        <v>6.8</v>
      </c>
      <c r="E155" s="18">
        <v>7</v>
      </c>
      <c r="F155" s="18">
        <v>2.3</v>
      </c>
      <c r="G155" s="18">
        <v>84</v>
      </c>
      <c r="H155" s="18">
        <v>0.03</v>
      </c>
      <c r="I155" s="18">
        <v>0.02</v>
      </c>
      <c r="J155" s="18">
        <v>1.36</v>
      </c>
      <c r="K155" s="18">
        <v>10.63</v>
      </c>
      <c r="L155" s="18">
        <v>0.73</v>
      </c>
    </row>
    <row r="156" spans="1:12" ht="72.75" thickBot="1">
      <c r="A156" s="25">
        <v>8</v>
      </c>
      <c r="B156" s="21" t="s">
        <v>44</v>
      </c>
      <c r="C156" s="17">
        <v>110</v>
      </c>
      <c r="D156" s="18">
        <v>2.23</v>
      </c>
      <c r="E156" s="18">
        <v>3.84</v>
      </c>
      <c r="F156" s="18">
        <v>13.24</v>
      </c>
      <c r="G156" s="18">
        <v>104.14</v>
      </c>
      <c r="H156" s="18">
        <v>0.1</v>
      </c>
      <c r="I156" s="18">
        <v>0.08</v>
      </c>
      <c r="J156" s="18">
        <v>13.17</v>
      </c>
      <c r="K156" s="18">
        <v>33.86</v>
      </c>
      <c r="L156" s="18">
        <v>0.78</v>
      </c>
    </row>
    <row r="157" spans="1:12" ht="72.75" thickBot="1">
      <c r="A157" s="15">
        <v>54</v>
      </c>
      <c r="B157" s="21" t="s">
        <v>61</v>
      </c>
      <c r="C157" s="17">
        <v>150</v>
      </c>
      <c r="D157" s="18">
        <v>0.12</v>
      </c>
      <c r="E157" s="18">
        <v>0.12</v>
      </c>
      <c r="F157" s="18">
        <v>11.92</v>
      </c>
      <c r="G157" s="18">
        <v>45</v>
      </c>
      <c r="H157" s="18">
        <v>0.01</v>
      </c>
      <c r="I157" s="18">
        <v>0.01</v>
      </c>
      <c r="J157" s="18">
        <v>4.95</v>
      </c>
      <c r="K157" s="18">
        <v>4.98</v>
      </c>
      <c r="L157" s="18">
        <v>0.69</v>
      </c>
    </row>
    <row r="158" spans="1:12" ht="72.75" thickBot="1">
      <c r="A158" s="15" t="s">
        <v>31</v>
      </c>
      <c r="B158" s="21" t="s">
        <v>82</v>
      </c>
      <c r="C158" s="17">
        <v>25</v>
      </c>
      <c r="D158" s="18">
        <v>2</v>
      </c>
      <c r="E158" s="18">
        <v>0.25</v>
      </c>
      <c r="F158" s="18">
        <v>12.05</v>
      </c>
      <c r="G158" s="18">
        <v>59</v>
      </c>
      <c r="H158" s="18">
        <v>0.04</v>
      </c>
      <c r="I158" s="18">
        <v>0.02</v>
      </c>
      <c r="J158" s="18">
        <v>0</v>
      </c>
      <c r="K158" s="18">
        <v>6</v>
      </c>
      <c r="L158" s="18">
        <v>0.5</v>
      </c>
    </row>
    <row r="159" spans="1:12" ht="72.75" thickBot="1">
      <c r="A159" s="15" t="s">
        <v>31</v>
      </c>
      <c r="B159" s="21" t="s">
        <v>94</v>
      </c>
      <c r="C159" s="17">
        <v>40</v>
      </c>
      <c r="D159" s="18">
        <v>2.24</v>
      </c>
      <c r="E159" s="18">
        <v>0.48</v>
      </c>
      <c r="F159" s="18">
        <v>19.76</v>
      </c>
      <c r="G159" s="18">
        <v>92.8</v>
      </c>
      <c r="H159" s="18">
        <v>0.05</v>
      </c>
      <c r="I159" s="18">
        <v>0.02</v>
      </c>
      <c r="J159" s="18">
        <v>0</v>
      </c>
      <c r="K159" s="18">
        <v>9.6</v>
      </c>
      <c r="L159" s="18">
        <v>1.28</v>
      </c>
    </row>
    <row r="160" spans="1:12" ht="72.75" thickBot="1">
      <c r="A160" s="15"/>
      <c r="B160" s="21" t="s">
        <v>7</v>
      </c>
      <c r="C160" s="17"/>
      <c r="D160" s="18">
        <f>SUM(D153:D159)</f>
        <v>20.189999999999998</v>
      </c>
      <c r="E160" s="18">
        <f aca="true" t="shared" si="23" ref="E160:K160">SUM(E153:E159)</f>
        <v>21.360000000000003</v>
      </c>
      <c r="F160" s="18">
        <f t="shared" si="23"/>
        <v>67.78</v>
      </c>
      <c r="G160" s="18">
        <f t="shared" si="23"/>
        <v>565.63</v>
      </c>
      <c r="H160" s="18">
        <f t="shared" si="23"/>
        <v>0.28</v>
      </c>
      <c r="I160" s="18">
        <f t="shared" si="23"/>
        <v>0.21</v>
      </c>
      <c r="J160" s="18">
        <f t="shared" si="23"/>
        <v>28.029999999999998</v>
      </c>
      <c r="K160" s="18">
        <f t="shared" si="23"/>
        <v>129.54</v>
      </c>
      <c r="L160" s="18">
        <f>SUM(L153:L159)</f>
        <v>5.29</v>
      </c>
    </row>
    <row r="161" spans="1:12" ht="72.75" thickBot="1">
      <c r="A161" s="70" t="s">
        <v>24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2"/>
    </row>
    <row r="162" spans="1:12" ht="72.75" thickBot="1">
      <c r="A162" s="15">
        <v>21</v>
      </c>
      <c r="B162" s="28" t="s">
        <v>26</v>
      </c>
      <c r="C162" s="23" t="s">
        <v>171</v>
      </c>
      <c r="D162" s="22">
        <v>4.06</v>
      </c>
      <c r="E162" s="22">
        <v>4.48</v>
      </c>
      <c r="F162" s="22">
        <v>5.6</v>
      </c>
      <c r="G162" s="22">
        <v>82.6</v>
      </c>
      <c r="H162" s="22">
        <v>0.04</v>
      </c>
      <c r="I162" s="22">
        <v>0.24</v>
      </c>
      <c r="J162" s="22">
        <v>0.98</v>
      </c>
      <c r="K162" s="22">
        <v>168</v>
      </c>
      <c r="L162" s="22">
        <v>0.14</v>
      </c>
    </row>
    <row r="163" spans="1:12" ht="144.75" thickBot="1">
      <c r="A163" s="15">
        <v>28</v>
      </c>
      <c r="B163" s="21" t="s">
        <v>33</v>
      </c>
      <c r="C163" s="24" t="s">
        <v>40</v>
      </c>
      <c r="D163" s="22">
        <v>4.8</v>
      </c>
      <c r="E163" s="22">
        <v>3.69</v>
      </c>
      <c r="F163" s="22">
        <v>20.98</v>
      </c>
      <c r="G163" s="22">
        <v>156.3</v>
      </c>
      <c r="H163" s="22">
        <v>0.08</v>
      </c>
      <c r="I163" s="22">
        <v>0.09</v>
      </c>
      <c r="J163" s="22">
        <v>0.26</v>
      </c>
      <c r="K163" s="22">
        <v>47.19</v>
      </c>
      <c r="L163" s="22">
        <v>0.39</v>
      </c>
    </row>
    <row r="164" spans="1:12" ht="72.75" thickBot="1">
      <c r="A164" s="15"/>
      <c r="B164" s="21" t="s">
        <v>7</v>
      </c>
      <c r="C164" s="17"/>
      <c r="D164" s="18">
        <f>SUM(D162:D163)</f>
        <v>8.86</v>
      </c>
      <c r="E164" s="18">
        <f aca="true" t="shared" si="24" ref="E164:L164">SUM(E162+E163)</f>
        <v>8.17</v>
      </c>
      <c r="F164" s="18">
        <f t="shared" si="24"/>
        <v>26.58</v>
      </c>
      <c r="G164" s="18">
        <f t="shared" si="24"/>
        <v>238.9</v>
      </c>
      <c r="H164" s="18">
        <f t="shared" si="24"/>
        <v>0.12</v>
      </c>
      <c r="I164" s="18">
        <f t="shared" si="24"/>
        <v>0.32999999999999996</v>
      </c>
      <c r="J164" s="18">
        <f t="shared" si="24"/>
        <v>1.24</v>
      </c>
      <c r="K164" s="18">
        <f t="shared" si="24"/>
        <v>215.19</v>
      </c>
      <c r="L164" s="18">
        <f t="shared" si="24"/>
        <v>0.53</v>
      </c>
    </row>
    <row r="165" spans="1:12" ht="72.75" thickBot="1">
      <c r="A165" s="70" t="s">
        <v>181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2"/>
    </row>
    <row r="166" spans="1:12" ht="144.75" thickBot="1">
      <c r="A166" s="15">
        <v>62</v>
      </c>
      <c r="B166" s="16" t="s">
        <v>93</v>
      </c>
      <c r="C166" s="24" t="s">
        <v>105</v>
      </c>
      <c r="D166" s="18">
        <v>5.3</v>
      </c>
      <c r="E166" s="18">
        <v>5.02</v>
      </c>
      <c r="F166" s="18">
        <v>36.24</v>
      </c>
      <c r="G166" s="19">
        <v>155.8</v>
      </c>
      <c r="H166" s="19">
        <v>0.06</v>
      </c>
      <c r="I166" s="19">
        <v>0.06</v>
      </c>
      <c r="J166" s="19">
        <v>0.82</v>
      </c>
      <c r="K166" s="20">
        <v>218.71</v>
      </c>
      <c r="L166" s="19">
        <v>0.71</v>
      </c>
    </row>
    <row r="167" spans="1:12" ht="72.75" thickBot="1">
      <c r="A167" s="38">
        <v>31</v>
      </c>
      <c r="B167" s="29" t="s">
        <v>10</v>
      </c>
      <c r="C167" s="17" t="s">
        <v>112</v>
      </c>
      <c r="D167" s="22">
        <v>0.04</v>
      </c>
      <c r="E167" s="22">
        <v>0</v>
      </c>
      <c r="F167" s="22">
        <v>9.1</v>
      </c>
      <c r="G167" s="22">
        <v>35</v>
      </c>
      <c r="H167" s="22">
        <v>0</v>
      </c>
      <c r="I167" s="22">
        <v>0</v>
      </c>
      <c r="J167" s="22">
        <v>1.6</v>
      </c>
      <c r="K167" s="22">
        <v>1.87</v>
      </c>
      <c r="L167" s="22">
        <v>0.08</v>
      </c>
    </row>
    <row r="168" spans="1:12" ht="156" thickBot="1">
      <c r="A168" s="15" t="s">
        <v>31</v>
      </c>
      <c r="B168" s="21" t="s">
        <v>182</v>
      </c>
      <c r="C168" s="23" t="s">
        <v>145</v>
      </c>
      <c r="D168" s="18">
        <v>0.28</v>
      </c>
      <c r="E168" s="18">
        <v>0.28</v>
      </c>
      <c r="F168" s="18">
        <v>6.9</v>
      </c>
      <c r="G168" s="18">
        <v>33.08</v>
      </c>
      <c r="H168" s="18">
        <v>0.03</v>
      </c>
      <c r="I168" s="18">
        <v>0.02</v>
      </c>
      <c r="J168" s="18">
        <v>7.04</v>
      </c>
      <c r="K168" s="18">
        <v>11.26</v>
      </c>
      <c r="L168" s="18">
        <v>1.56</v>
      </c>
    </row>
    <row r="169" spans="1:12" s="14" customFormat="1" ht="72.75" thickBot="1">
      <c r="A169" s="15"/>
      <c r="B169" s="21" t="s">
        <v>7</v>
      </c>
      <c r="C169" s="23"/>
      <c r="D169" s="18">
        <f>SUM(D166:D168)</f>
        <v>5.62</v>
      </c>
      <c r="E169" s="18">
        <f aca="true" t="shared" si="25" ref="E169:L169">SUM(E166:E168)</f>
        <v>5.3</v>
      </c>
      <c r="F169" s="18">
        <f t="shared" si="25"/>
        <v>52.24</v>
      </c>
      <c r="G169" s="18">
        <f t="shared" si="25"/>
        <v>223.88</v>
      </c>
      <c r="H169" s="18">
        <f t="shared" si="25"/>
        <v>0.09</v>
      </c>
      <c r="I169" s="18">
        <f t="shared" si="25"/>
        <v>0.08</v>
      </c>
      <c r="J169" s="18">
        <f t="shared" si="25"/>
        <v>9.46</v>
      </c>
      <c r="K169" s="18">
        <f t="shared" si="25"/>
        <v>231.84</v>
      </c>
      <c r="L169" s="18">
        <f t="shared" si="25"/>
        <v>2.35</v>
      </c>
    </row>
    <row r="170" spans="1:12" ht="86.25" thickBot="1">
      <c r="A170" s="15"/>
      <c r="B170" s="21"/>
      <c r="C170" s="23"/>
      <c r="D170" s="5" t="s">
        <v>0</v>
      </c>
      <c r="E170" s="6" t="s">
        <v>1</v>
      </c>
      <c r="F170" s="6" t="s">
        <v>2</v>
      </c>
      <c r="G170" s="30" t="s">
        <v>3</v>
      </c>
      <c r="H170" s="7" t="s">
        <v>179</v>
      </c>
      <c r="I170" s="7" t="s">
        <v>180</v>
      </c>
      <c r="J170" s="6" t="s">
        <v>5</v>
      </c>
      <c r="K170" s="6" t="s">
        <v>19</v>
      </c>
      <c r="L170" s="6" t="s">
        <v>4</v>
      </c>
    </row>
    <row r="171" spans="1:12" ht="72.75" thickBot="1">
      <c r="A171" s="15"/>
      <c r="B171" s="31" t="s">
        <v>11</v>
      </c>
      <c r="C171" s="23"/>
      <c r="D171" s="18">
        <f>D148+D151+D160+D164+D169</f>
        <v>40.989999999999995</v>
      </c>
      <c r="E171" s="18">
        <f aca="true" t="shared" si="26" ref="E171:L171">E148+E151+E160+E164+E169</f>
        <v>45.85</v>
      </c>
      <c r="F171" s="18">
        <f t="shared" si="26"/>
        <v>191.7</v>
      </c>
      <c r="G171" s="18">
        <f t="shared" si="26"/>
        <v>1330.31</v>
      </c>
      <c r="H171" s="18">
        <f t="shared" si="26"/>
        <v>0.58</v>
      </c>
      <c r="I171" s="18">
        <f t="shared" si="26"/>
        <v>0.6699999999999999</v>
      </c>
      <c r="J171" s="18">
        <f t="shared" si="26"/>
        <v>42.339999999999996</v>
      </c>
      <c r="K171" s="18">
        <f t="shared" si="26"/>
        <v>779.37</v>
      </c>
      <c r="L171" s="18">
        <f t="shared" si="26"/>
        <v>8.780000000000001</v>
      </c>
    </row>
    <row r="172" spans="1:12" ht="72.75" thickBot="1">
      <c r="A172" s="15"/>
      <c r="B172" s="31" t="s">
        <v>12</v>
      </c>
      <c r="C172" s="23"/>
      <c r="D172" s="18">
        <v>39.9</v>
      </c>
      <c r="E172" s="18">
        <v>44.65</v>
      </c>
      <c r="F172" s="18">
        <v>192.85</v>
      </c>
      <c r="G172" s="18">
        <v>1330</v>
      </c>
      <c r="H172" s="18">
        <v>0.76</v>
      </c>
      <c r="I172" s="18">
        <v>0.86</v>
      </c>
      <c r="J172" s="18">
        <v>42.75</v>
      </c>
      <c r="K172" s="18">
        <v>760</v>
      </c>
      <c r="L172" s="18">
        <v>9.5</v>
      </c>
    </row>
    <row r="173" spans="1:12" ht="143.25" thickBot="1">
      <c r="A173" s="9"/>
      <c r="B173" s="32" t="s">
        <v>13</v>
      </c>
      <c r="C173" s="6"/>
      <c r="D173" s="19">
        <f>D171*100/D172</f>
        <v>102.73182957393482</v>
      </c>
      <c r="E173" s="19">
        <f aca="true" t="shared" si="27" ref="E173:L173">E171*100/E172</f>
        <v>102.6875699888018</v>
      </c>
      <c r="F173" s="19">
        <f t="shared" si="27"/>
        <v>99.4036816178377</v>
      </c>
      <c r="G173" s="19">
        <f t="shared" si="27"/>
        <v>100.0233082706767</v>
      </c>
      <c r="H173" s="19">
        <f t="shared" si="27"/>
        <v>76.3157894736842</v>
      </c>
      <c r="I173" s="19">
        <f t="shared" si="27"/>
        <v>77.90697674418605</v>
      </c>
      <c r="J173" s="19">
        <f t="shared" si="27"/>
        <v>99.04093567251462</v>
      </c>
      <c r="K173" s="19">
        <f t="shared" si="27"/>
        <v>102.54868421052632</v>
      </c>
      <c r="L173" s="19">
        <f t="shared" si="27"/>
        <v>92.42105263157896</v>
      </c>
    </row>
    <row r="174" spans="1:12" ht="72">
      <c r="A174" s="33"/>
      <c r="B174" s="4"/>
      <c r="C174" s="34"/>
      <c r="D174" s="35"/>
      <c r="E174" s="35"/>
      <c r="F174" s="35"/>
      <c r="G174" s="35"/>
      <c r="H174" s="35"/>
      <c r="I174" s="35"/>
      <c r="J174" s="35"/>
      <c r="K174" s="35"/>
      <c r="L174" s="35"/>
    </row>
    <row r="175" spans="1:12" ht="72">
      <c r="A175" s="33"/>
      <c r="B175" s="2" t="s">
        <v>117</v>
      </c>
      <c r="C175" s="2"/>
      <c r="E175" s="35"/>
      <c r="F175" s="35"/>
      <c r="G175" s="35"/>
      <c r="H175" s="35"/>
      <c r="I175" s="35"/>
      <c r="J175" s="35"/>
      <c r="K175" s="35"/>
      <c r="L175" s="35"/>
    </row>
    <row r="176" spans="1:12" ht="83.25">
      <c r="A176" s="33"/>
      <c r="B176" s="2" t="s">
        <v>183</v>
      </c>
      <c r="L176" s="35"/>
    </row>
    <row r="177" spans="1:12" ht="72">
      <c r="A177" s="33"/>
      <c r="B177" s="2" t="s">
        <v>116</v>
      </c>
      <c r="L177" s="35"/>
    </row>
    <row r="178" spans="1:12" ht="72">
      <c r="A178" s="33"/>
      <c r="B178" s="2" t="s">
        <v>163</v>
      </c>
      <c r="L178" s="35"/>
    </row>
    <row r="179" spans="1:12" ht="83.25">
      <c r="A179" s="33"/>
      <c r="B179" s="2" t="s">
        <v>184</v>
      </c>
      <c r="C179" s="2"/>
      <c r="E179" s="35"/>
      <c r="F179" s="35"/>
      <c r="G179" s="35"/>
      <c r="H179" s="35"/>
      <c r="I179" s="35"/>
      <c r="J179" s="35"/>
      <c r="K179" s="35"/>
      <c r="L179" s="35"/>
    </row>
    <row r="180" spans="1:12" ht="72">
      <c r="A180" s="33"/>
      <c r="B180" s="2" t="s">
        <v>176</v>
      </c>
      <c r="C180" s="2"/>
      <c r="E180" s="35"/>
      <c r="F180" s="35"/>
      <c r="G180" s="35"/>
      <c r="H180" s="35"/>
      <c r="I180" s="35"/>
      <c r="J180" s="35"/>
      <c r="K180" s="35"/>
      <c r="L180" s="35"/>
    </row>
    <row r="181" spans="1:12" ht="72">
      <c r="A181" s="73" t="s">
        <v>78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</row>
    <row r="182" spans="1:12" ht="72">
      <c r="A182" s="73" t="s">
        <v>71</v>
      </c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</row>
    <row r="183" spans="1:12" ht="72">
      <c r="A183" s="79" t="s">
        <v>161</v>
      </c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</row>
    <row r="184" spans="1:12" ht="72.75" thickBo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</row>
    <row r="185" spans="1:12" ht="72.75" thickBot="1">
      <c r="A185" s="74" t="s">
        <v>27</v>
      </c>
      <c r="B185" s="76" t="s">
        <v>73</v>
      </c>
      <c r="C185" s="77" t="s">
        <v>15</v>
      </c>
      <c r="D185" s="67" t="s">
        <v>16</v>
      </c>
      <c r="E185" s="68"/>
      <c r="F185" s="69"/>
      <c r="G185" s="76" t="s">
        <v>74</v>
      </c>
      <c r="H185" s="67" t="s">
        <v>17</v>
      </c>
      <c r="I185" s="68"/>
      <c r="J185" s="69"/>
      <c r="K185" s="67" t="s">
        <v>18</v>
      </c>
      <c r="L185" s="69"/>
    </row>
    <row r="186" spans="1:12" ht="86.25" thickBot="1">
      <c r="A186" s="75"/>
      <c r="B186" s="64"/>
      <c r="C186" s="78"/>
      <c r="D186" s="5" t="s">
        <v>0</v>
      </c>
      <c r="E186" s="6" t="s">
        <v>1</v>
      </c>
      <c r="F186" s="6" t="s">
        <v>2</v>
      </c>
      <c r="G186" s="64"/>
      <c r="H186" s="7" t="s">
        <v>179</v>
      </c>
      <c r="I186" s="39" t="s">
        <v>180</v>
      </c>
      <c r="J186" s="6" t="s">
        <v>5</v>
      </c>
      <c r="K186" s="6" t="s">
        <v>19</v>
      </c>
      <c r="L186" s="6" t="s">
        <v>4</v>
      </c>
    </row>
    <row r="187" spans="1:12" ht="72.75" thickBot="1">
      <c r="A187" s="40">
        <v>1</v>
      </c>
      <c r="B187" s="10">
        <v>2</v>
      </c>
      <c r="C187" s="11">
        <v>3</v>
      </c>
      <c r="D187" s="41">
        <v>4</v>
      </c>
      <c r="E187" s="10">
        <v>5</v>
      </c>
      <c r="F187" s="10">
        <v>6</v>
      </c>
      <c r="G187" s="10">
        <v>7</v>
      </c>
      <c r="H187" s="42">
        <v>8</v>
      </c>
      <c r="I187" s="10">
        <v>9</v>
      </c>
      <c r="J187" s="10">
        <v>10</v>
      </c>
      <c r="K187" s="42">
        <v>11</v>
      </c>
      <c r="L187" s="10">
        <v>12</v>
      </c>
    </row>
    <row r="188" spans="1:12" ht="72.75" thickBot="1">
      <c r="A188" s="67" t="s">
        <v>6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9"/>
    </row>
    <row r="189" spans="1:12" s="44" customFormat="1" ht="144.75" thickBot="1">
      <c r="A189" s="15">
        <v>84</v>
      </c>
      <c r="B189" s="16" t="s">
        <v>85</v>
      </c>
      <c r="C189" s="17">
        <v>120</v>
      </c>
      <c r="D189" s="18">
        <v>3.81</v>
      </c>
      <c r="E189" s="18">
        <v>5.1</v>
      </c>
      <c r="F189" s="18">
        <v>13.12</v>
      </c>
      <c r="G189" s="19">
        <v>112.2</v>
      </c>
      <c r="H189" s="19">
        <v>0.08</v>
      </c>
      <c r="I189" s="19">
        <v>0.02</v>
      </c>
      <c r="J189" s="19">
        <v>1.17</v>
      </c>
      <c r="K189" s="20">
        <v>113.3</v>
      </c>
      <c r="L189" s="19">
        <v>0.49</v>
      </c>
    </row>
    <row r="190" spans="1:12" ht="72.75" thickBot="1">
      <c r="A190" s="15">
        <v>2</v>
      </c>
      <c r="B190" s="21" t="s">
        <v>121</v>
      </c>
      <c r="C190" s="17">
        <v>150</v>
      </c>
      <c r="D190" s="22">
        <v>1.25</v>
      </c>
      <c r="E190" s="22">
        <v>1.25</v>
      </c>
      <c r="F190" s="22">
        <v>10.42</v>
      </c>
      <c r="G190" s="22">
        <v>48.33</v>
      </c>
      <c r="H190" s="22">
        <v>0.02</v>
      </c>
      <c r="I190" s="22">
        <v>0.01</v>
      </c>
      <c r="J190" s="22">
        <v>0.54</v>
      </c>
      <c r="K190" s="22">
        <v>85</v>
      </c>
      <c r="L190" s="22">
        <v>0.02</v>
      </c>
    </row>
    <row r="191" spans="1:12" ht="72.75" thickBot="1">
      <c r="A191" s="15">
        <v>3</v>
      </c>
      <c r="B191" s="21" t="s">
        <v>46</v>
      </c>
      <c r="C191" s="23" t="s">
        <v>177</v>
      </c>
      <c r="D191" s="18">
        <v>3.16</v>
      </c>
      <c r="E191" s="18">
        <v>5.8</v>
      </c>
      <c r="F191" s="18">
        <v>8.3</v>
      </c>
      <c r="G191" s="18">
        <v>118</v>
      </c>
      <c r="H191" s="18">
        <v>0.02</v>
      </c>
      <c r="I191" s="18">
        <v>0.02</v>
      </c>
      <c r="J191" s="18">
        <v>0.11</v>
      </c>
      <c r="K191" s="18">
        <v>74.72</v>
      </c>
      <c r="L191" s="18">
        <v>0.31</v>
      </c>
    </row>
    <row r="192" spans="1:12" ht="72.75" thickBot="1">
      <c r="A192" s="15"/>
      <c r="B192" s="21" t="s">
        <v>7</v>
      </c>
      <c r="C192" s="19"/>
      <c r="D192" s="18">
        <f>SUM(D189:D191)</f>
        <v>8.22</v>
      </c>
      <c r="E192" s="18">
        <f aca="true" t="shared" si="28" ref="E192:L192">SUM(E189:E191)</f>
        <v>12.149999999999999</v>
      </c>
      <c r="F192" s="18">
        <f t="shared" si="28"/>
        <v>31.84</v>
      </c>
      <c r="G192" s="18">
        <f t="shared" si="28"/>
        <v>278.53</v>
      </c>
      <c r="H192" s="18">
        <f t="shared" si="28"/>
        <v>0.12000000000000001</v>
      </c>
      <c r="I192" s="18">
        <f t="shared" si="28"/>
        <v>0.05</v>
      </c>
      <c r="J192" s="18">
        <f t="shared" si="28"/>
        <v>1.82</v>
      </c>
      <c r="K192" s="18">
        <f t="shared" si="28"/>
        <v>273.02</v>
      </c>
      <c r="L192" s="18">
        <f t="shared" si="28"/>
        <v>0.8200000000000001</v>
      </c>
    </row>
    <row r="193" spans="1:12" ht="72.75" thickBot="1">
      <c r="A193" s="67" t="s">
        <v>80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9"/>
    </row>
    <row r="194" spans="1:12" ht="72.75" thickBot="1">
      <c r="A194" s="15" t="s">
        <v>31</v>
      </c>
      <c r="B194" s="21" t="s">
        <v>81</v>
      </c>
      <c r="C194" s="24" t="s">
        <v>166</v>
      </c>
      <c r="D194" s="18">
        <v>0.19</v>
      </c>
      <c r="E194" s="18">
        <v>0.1</v>
      </c>
      <c r="F194" s="18">
        <v>9.6</v>
      </c>
      <c r="G194" s="18">
        <v>43.7</v>
      </c>
      <c r="H194" s="18">
        <v>0.01</v>
      </c>
      <c r="I194" s="18">
        <v>0.01</v>
      </c>
      <c r="J194" s="18">
        <v>1.9</v>
      </c>
      <c r="K194" s="18">
        <v>6.65</v>
      </c>
      <c r="L194" s="18">
        <v>0.19</v>
      </c>
    </row>
    <row r="195" spans="1:12" ht="72.75" thickBot="1">
      <c r="A195" s="15"/>
      <c r="B195" s="21" t="s">
        <v>7</v>
      </c>
      <c r="C195" s="23"/>
      <c r="D195" s="18">
        <f aca="true" t="shared" si="29" ref="D195:L195">SUM(D194)</f>
        <v>0.19</v>
      </c>
      <c r="E195" s="18">
        <f t="shared" si="29"/>
        <v>0.1</v>
      </c>
      <c r="F195" s="18">
        <f t="shared" si="29"/>
        <v>9.6</v>
      </c>
      <c r="G195" s="18">
        <f t="shared" si="29"/>
        <v>43.7</v>
      </c>
      <c r="H195" s="18">
        <f t="shared" si="29"/>
        <v>0.01</v>
      </c>
      <c r="I195" s="18">
        <f t="shared" si="29"/>
        <v>0.01</v>
      </c>
      <c r="J195" s="18">
        <f t="shared" si="29"/>
        <v>1.9</v>
      </c>
      <c r="K195" s="18">
        <f t="shared" si="29"/>
        <v>6.65</v>
      </c>
      <c r="L195" s="18">
        <f t="shared" si="29"/>
        <v>0.19</v>
      </c>
    </row>
    <row r="196" spans="1:12" ht="72.75" thickBot="1">
      <c r="A196" s="70" t="s">
        <v>28</v>
      </c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2"/>
    </row>
    <row r="197" spans="1:12" ht="144.75" thickBot="1">
      <c r="A197" s="15">
        <v>24</v>
      </c>
      <c r="B197" s="21" t="s">
        <v>139</v>
      </c>
      <c r="C197" s="24" t="s">
        <v>106</v>
      </c>
      <c r="D197" s="18">
        <v>1.18</v>
      </c>
      <c r="E197" s="18">
        <v>3.81</v>
      </c>
      <c r="F197" s="18">
        <v>2.93</v>
      </c>
      <c r="G197" s="18">
        <v>50.25</v>
      </c>
      <c r="H197" s="18">
        <v>0.04</v>
      </c>
      <c r="I197" s="18">
        <v>0.03</v>
      </c>
      <c r="J197" s="18">
        <v>2.4</v>
      </c>
      <c r="K197" s="18">
        <v>9.23</v>
      </c>
      <c r="L197" s="18">
        <v>0.3</v>
      </c>
    </row>
    <row r="198" spans="1:12" ht="144.75" thickBot="1">
      <c r="A198" s="15">
        <v>41</v>
      </c>
      <c r="B198" s="21" t="s">
        <v>30</v>
      </c>
      <c r="C198" s="23" t="s">
        <v>110</v>
      </c>
      <c r="D198" s="18">
        <v>5.2</v>
      </c>
      <c r="E198" s="18">
        <v>4.24</v>
      </c>
      <c r="F198" s="18">
        <v>11.62</v>
      </c>
      <c r="G198" s="18">
        <v>133.8</v>
      </c>
      <c r="H198" s="18">
        <v>0.11</v>
      </c>
      <c r="I198" s="18">
        <v>0.06</v>
      </c>
      <c r="J198" s="18">
        <v>8.42</v>
      </c>
      <c r="K198" s="18">
        <v>24.86</v>
      </c>
      <c r="L198" s="18">
        <v>1.28</v>
      </c>
    </row>
    <row r="199" spans="1:12" ht="72.75" thickBot="1">
      <c r="A199" s="15">
        <v>64</v>
      </c>
      <c r="B199" s="21" t="s">
        <v>149</v>
      </c>
      <c r="C199" s="23" t="s">
        <v>96</v>
      </c>
      <c r="D199" s="18">
        <v>6.6</v>
      </c>
      <c r="E199" s="18">
        <v>6.6</v>
      </c>
      <c r="F199" s="18">
        <v>7.31</v>
      </c>
      <c r="G199" s="18">
        <v>113.75</v>
      </c>
      <c r="H199" s="18">
        <v>0.04</v>
      </c>
      <c r="I199" s="18">
        <v>0.04</v>
      </c>
      <c r="J199" s="18">
        <v>0.79</v>
      </c>
      <c r="K199" s="18">
        <v>4.59</v>
      </c>
      <c r="L199" s="18">
        <v>0.23</v>
      </c>
    </row>
    <row r="200" spans="1:12" ht="72.75" thickBot="1">
      <c r="A200" s="15">
        <v>27</v>
      </c>
      <c r="B200" s="21" t="s">
        <v>32</v>
      </c>
      <c r="C200" s="17">
        <v>150</v>
      </c>
      <c r="D200" s="18">
        <v>3.19</v>
      </c>
      <c r="E200" s="18">
        <v>4.6</v>
      </c>
      <c r="F200" s="18">
        <v>9.39</v>
      </c>
      <c r="G200" s="18">
        <v>105</v>
      </c>
      <c r="H200" s="18">
        <v>0.04</v>
      </c>
      <c r="I200" s="18">
        <v>0.03</v>
      </c>
      <c r="J200" s="18">
        <v>12.5</v>
      </c>
      <c r="K200" s="18">
        <v>80.98</v>
      </c>
      <c r="L200" s="18">
        <v>0.7</v>
      </c>
    </row>
    <row r="201" spans="1:12" ht="144.75" thickBot="1">
      <c r="A201" s="15">
        <v>20</v>
      </c>
      <c r="B201" s="21" t="s">
        <v>168</v>
      </c>
      <c r="C201" s="17">
        <v>150</v>
      </c>
      <c r="D201" s="18">
        <v>0</v>
      </c>
      <c r="E201" s="18">
        <v>0</v>
      </c>
      <c r="F201" s="18">
        <v>11.25</v>
      </c>
      <c r="G201" s="18">
        <v>45</v>
      </c>
      <c r="H201" s="18">
        <v>0</v>
      </c>
      <c r="I201" s="18">
        <v>0</v>
      </c>
      <c r="J201" s="18">
        <v>0</v>
      </c>
      <c r="K201" s="18">
        <v>0.36</v>
      </c>
      <c r="L201" s="18">
        <v>0.06</v>
      </c>
    </row>
    <row r="202" spans="1:12" ht="72.75" thickBot="1">
      <c r="A202" s="15" t="s">
        <v>31</v>
      </c>
      <c r="B202" s="21" t="s">
        <v>82</v>
      </c>
      <c r="C202" s="17">
        <v>25</v>
      </c>
      <c r="D202" s="18">
        <v>2</v>
      </c>
      <c r="E202" s="18">
        <v>0.25</v>
      </c>
      <c r="F202" s="18">
        <v>12.05</v>
      </c>
      <c r="G202" s="18">
        <v>59</v>
      </c>
      <c r="H202" s="18">
        <v>0.04</v>
      </c>
      <c r="I202" s="18">
        <v>0.02</v>
      </c>
      <c r="J202" s="18">
        <v>0</v>
      </c>
      <c r="K202" s="18">
        <v>6</v>
      </c>
      <c r="L202" s="18">
        <v>0.5</v>
      </c>
    </row>
    <row r="203" spans="1:12" ht="72.75" thickBot="1">
      <c r="A203" s="15" t="s">
        <v>31</v>
      </c>
      <c r="B203" s="21" t="s">
        <v>94</v>
      </c>
      <c r="C203" s="17">
        <v>40</v>
      </c>
      <c r="D203" s="18">
        <v>2.24</v>
      </c>
      <c r="E203" s="18">
        <v>0.48</v>
      </c>
      <c r="F203" s="18">
        <v>19.76</v>
      </c>
      <c r="G203" s="18">
        <v>92.8</v>
      </c>
      <c r="H203" s="18">
        <v>0.05</v>
      </c>
      <c r="I203" s="18">
        <v>0.02</v>
      </c>
      <c r="J203" s="18">
        <v>0</v>
      </c>
      <c r="K203" s="18">
        <v>9.6</v>
      </c>
      <c r="L203" s="18">
        <v>1.28</v>
      </c>
    </row>
    <row r="204" spans="1:12" ht="72.75" thickBot="1">
      <c r="A204" s="15"/>
      <c r="B204" s="21" t="s">
        <v>25</v>
      </c>
      <c r="C204" s="23"/>
      <c r="D204" s="18">
        <f>SUM(D197:D203)</f>
        <v>20.410000000000004</v>
      </c>
      <c r="E204" s="18">
        <f aca="true" t="shared" si="30" ref="E204:L204">SUM(E197:E203)</f>
        <v>19.98</v>
      </c>
      <c r="F204" s="18">
        <f t="shared" si="30"/>
        <v>74.31</v>
      </c>
      <c r="G204" s="18">
        <f t="shared" si="30"/>
        <v>599.6</v>
      </c>
      <c r="H204" s="18">
        <f t="shared" si="30"/>
        <v>0.32</v>
      </c>
      <c r="I204" s="18">
        <f t="shared" si="30"/>
        <v>0.19999999999999998</v>
      </c>
      <c r="J204" s="18">
        <f t="shared" si="30"/>
        <v>24.11</v>
      </c>
      <c r="K204" s="18">
        <f t="shared" si="30"/>
        <v>135.62</v>
      </c>
      <c r="L204" s="18">
        <f t="shared" si="30"/>
        <v>4.35</v>
      </c>
    </row>
    <row r="205" spans="1:12" ht="72.75" thickBot="1">
      <c r="A205" s="70" t="s">
        <v>24</v>
      </c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2"/>
    </row>
    <row r="206" spans="1:12" ht="72.75" thickBot="1">
      <c r="A206" s="15">
        <v>21</v>
      </c>
      <c r="B206" s="28" t="s">
        <v>26</v>
      </c>
      <c r="C206" s="23" t="s">
        <v>171</v>
      </c>
      <c r="D206" s="22">
        <v>4.06</v>
      </c>
      <c r="E206" s="22">
        <v>4.48</v>
      </c>
      <c r="F206" s="22">
        <v>5.6</v>
      </c>
      <c r="G206" s="22">
        <v>82.6</v>
      </c>
      <c r="H206" s="22">
        <v>0.04</v>
      </c>
      <c r="I206" s="22">
        <v>0.24</v>
      </c>
      <c r="J206" s="22">
        <v>0.98</v>
      </c>
      <c r="K206" s="22">
        <v>168</v>
      </c>
      <c r="L206" s="22">
        <v>0.14</v>
      </c>
    </row>
    <row r="207" spans="1:12" ht="72.75" thickBot="1">
      <c r="A207" s="15">
        <v>77</v>
      </c>
      <c r="B207" s="29" t="s">
        <v>62</v>
      </c>
      <c r="C207" s="23" t="s">
        <v>172</v>
      </c>
      <c r="D207" s="22">
        <v>3.77</v>
      </c>
      <c r="E207" s="22">
        <v>7.97</v>
      </c>
      <c r="F207" s="22">
        <v>11.2</v>
      </c>
      <c r="G207" s="22">
        <v>180.05</v>
      </c>
      <c r="H207" s="22">
        <v>0.04</v>
      </c>
      <c r="I207" s="22">
        <v>0.03</v>
      </c>
      <c r="J207" s="22">
        <v>0.25</v>
      </c>
      <c r="K207" s="22">
        <v>59.29</v>
      </c>
      <c r="L207" s="22">
        <v>0.39</v>
      </c>
    </row>
    <row r="208" spans="1:12" ht="72.75" thickBot="1">
      <c r="A208" s="25"/>
      <c r="B208" s="27" t="s">
        <v>7</v>
      </c>
      <c r="C208" s="17"/>
      <c r="D208" s="22">
        <f>SUM(D206:D207)</f>
        <v>7.83</v>
      </c>
      <c r="E208" s="22">
        <f aca="true" t="shared" si="31" ref="E208:L208">SUM(E206:E207)</f>
        <v>12.45</v>
      </c>
      <c r="F208" s="22">
        <f t="shared" si="31"/>
        <v>16.799999999999997</v>
      </c>
      <c r="G208" s="22">
        <f t="shared" si="31"/>
        <v>262.65</v>
      </c>
      <c r="H208" s="22">
        <f t="shared" si="31"/>
        <v>0.08</v>
      </c>
      <c r="I208" s="22">
        <f t="shared" si="31"/>
        <v>0.27</v>
      </c>
      <c r="J208" s="22">
        <f t="shared" si="31"/>
        <v>1.23</v>
      </c>
      <c r="K208" s="22">
        <f t="shared" si="31"/>
        <v>227.29</v>
      </c>
      <c r="L208" s="22">
        <f t="shared" si="31"/>
        <v>0.53</v>
      </c>
    </row>
    <row r="209" spans="1:12" ht="72.75" thickBot="1">
      <c r="A209" s="70" t="s">
        <v>181</v>
      </c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2"/>
    </row>
    <row r="210" spans="1:12" ht="72.75" thickBot="1">
      <c r="A210" s="25">
        <v>44</v>
      </c>
      <c r="B210" s="21" t="s">
        <v>60</v>
      </c>
      <c r="C210" s="45">
        <v>70</v>
      </c>
      <c r="D210" s="18">
        <v>8.31</v>
      </c>
      <c r="E210" s="18">
        <v>4.64</v>
      </c>
      <c r="F210" s="18">
        <v>44.17</v>
      </c>
      <c r="G210" s="18">
        <v>109.38</v>
      </c>
      <c r="H210" s="18">
        <v>0.07</v>
      </c>
      <c r="I210" s="43">
        <v>0.08</v>
      </c>
      <c r="J210" s="36">
        <v>0.27</v>
      </c>
      <c r="K210" s="18">
        <v>44.4</v>
      </c>
      <c r="L210" s="19">
        <v>0.96</v>
      </c>
    </row>
    <row r="211" spans="1:12" ht="72.75" thickBot="1">
      <c r="A211" s="25">
        <v>79</v>
      </c>
      <c r="B211" s="21" t="s">
        <v>90</v>
      </c>
      <c r="C211" s="23" t="s">
        <v>159</v>
      </c>
      <c r="D211" s="18">
        <v>2.09</v>
      </c>
      <c r="E211" s="18">
        <v>4</v>
      </c>
      <c r="F211" s="18">
        <v>11.16</v>
      </c>
      <c r="G211" s="18">
        <v>122.7</v>
      </c>
      <c r="H211" s="18">
        <v>0.08</v>
      </c>
      <c r="I211" s="18">
        <v>0.09</v>
      </c>
      <c r="J211" s="18">
        <v>4.9</v>
      </c>
      <c r="K211" s="18">
        <v>78.7</v>
      </c>
      <c r="L211" s="18">
        <v>1.1</v>
      </c>
    </row>
    <row r="212" spans="1:12" ht="72.75" thickBot="1">
      <c r="A212" s="38">
        <v>76</v>
      </c>
      <c r="B212" s="29" t="s">
        <v>49</v>
      </c>
      <c r="C212" s="23" t="s">
        <v>111</v>
      </c>
      <c r="D212" s="22">
        <v>0.67</v>
      </c>
      <c r="E212" s="22">
        <v>0.83</v>
      </c>
      <c r="F212" s="22">
        <v>11.25</v>
      </c>
      <c r="G212" s="22">
        <v>46.67</v>
      </c>
      <c r="H212" s="22">
        <v>0.02</v>
      </c>
      <c r="I212" s="22">
        <v>0.06</v>
      </c>
      <c r="J212" s="22">
        <v>0.54</v>
      </c>
      <c r="K212" s="22">
        <v>50.29</v>
      </c>
      <c r="L212" s="22">
        <v>0.09</v>
      </c>
    </row>
    <row r="213" spans="1:12" ht="72.75" thickBot="1">
      <c r="A213" s="15" t="s">
        <v>31</v>
      </c>
      <c r="B213" s="21" t="s">
        <v>82</v>
      </c>
      <c r="C213" s="17">
        <v>20</v>
      </c>
      <c r="D213" s="18">
        <v>1.6</v>
      </c>
      <c r="E213" s="18">
        <v>0.2</v>
      </c>
      <c r="F213" s="18">
        <v>9.64</v>
      </c>
      <c r="G213" s="18">
        <v>47.2</v>
      </c>
      <c r="H213" s="18">
        <v>0.03</v>
      </c>
      <c r="I213" s="18">
        <v>0.01</v>
      </c>
      <c r="J213" s="18">
        <v>0</v>
      </c>
      <c r="K213" s="18">
        <v>4.8</v>
      </c>
      <c r="L213" s="18">
        <v>0.4</v>
      </c>
    </row>
    <row r="214" spans="1:12" ht="156" thickBot="1">
      <c r="A214" s="15" t="s">
        <v>31</v>
      </c>
      <c r="B214" s="21" t="s">
        <v>182</v>
      </c>
      <c r="C214" s="23" t="s">
        <v>145</v>
      </c>
      <c r="D214" s="18">
        <v>0.28</v>
      </c>
      <c r="E214" s="18">
        <v>0.28</v>
      </c>
      <c r="F214" s="18">
        <v>6.9</v>
      </c>
      <c r="G214" s="18">
        <v>33.08</v>
      </c>
      <c r="H214" s="18">
        <v>0.03</v>
      </c>
      <c r="I214" s="18">
        <v>0.02</v>
      </c>
      <c r="J214" s="18">
        <v>7.04</v>
      </c>
      <c r="K214" s="18">
        <v>11.26</v>
      </c>
      <c r="L214" s="18">
        <v>1.56</v>
      </c>
    </row>
    <row r="215" spans="1:12" ht="72.75" thickBot="1">
      <c r="A215" s="15"/>
      <c r="B215" s="21" t="s">
        <v>25</v>
      </c>
      <c r="C215" s="23"/>
      <c r="D215" s="18">
        <f aca="true" t="shared" si="32" ref="D215:L215">SUM(D210:D214)</f>
        <v>12.95</v>
      </c>
      <c r="E215" s="18">
        <f t="shared" si="32"/>
        <v>9.95</v>
      </c>
      <c r="F215" s="18">
        <f t="shared" si="32"/>
        <v>83.12</v>
      </c>
      <c r="G215" s="18">
        <f t="shared" si="32"/>
        <v>359.03</v>
      </c>
      <c r="H215" s="18">
        <f t="shared" si="32"/>
        <v>0.23</v>
      </c>
      <c r="I215" s="18">
        <f t="shared" si="32"/>
        <v>0.26</v>
      </c>
      <c r="J215" s="18">
        <f t="shared" si="32"/>
        <v>12.75</v>
      </c>
      <c r="K215" s="18">
        <f t="shared" si="32"/>
        <v>189.45</v>
      </c>
      <c r="L215" s="18">
        <f t="shared" si="32"/>
        <v>4.109999999999999</v>
      </c>
    </row>
    <row r="216" spans="1:12" ht="86.25" thickBot="1">
      <c r="A216" s="15"/>
      <c r="B216" s="21"/>
      <c r="C216" s="23"/>
      <c r="D216" s="5" t="s">
        <v>0</v>
      </c>
      <c r="E216" s="6" t="s">
        <v>1</v>
      </c>
      <c r="F216" s="6" t="s">
        <v>2</v>
      </c>
      <c r="G216" s="30" t="s">
        <v>3</v>
      </c>
      <c r="H216" s="7" t="s">
        <v>179</v>
      </c>
      <c r="I216" s="7" t="s">
        <v>180</v>
      </c>
      <c r="J216" s="6" t="s">
        <v>5</v>
      </c>
      <c r="K216" s="6" t="s">
        <v>19</v>
      </c>
      <c r="L216" s="6" t="s">
        <v>4</v>
      </c>
    </row>
    <row r="217" spans="1:12" ht="72.75" thickBot="1">
      <c r="A217" s="15"/>
      <c r="B217" s="31" t="s">
        <v>11</v>
      </c>
      <c r="C217" s="23"/>
      <c r="D217" s="18">
        <f aca="true" t="shared" si="33" ref="D217:L217">SUM(D192+D195+D204+D208+D215)</f>
        <v>49.60000000000001</v>
      </c>
      <c r="E217" s="18">
        <f t="shared" si="33"/>
        <v>54.629999999999995</v>
      </c>
      <c r="F217" s="18">
        <f t="shared" si="33"/>
        <v>215.67000000000002</v>
      </c>
      <c r="G217" s="18">
        <f t="shared" si="33"/>
        <v>1543.51</v>
      </c>
      <c r="H217" s="18">
        <f t="shared" si="33"/>
        <v>0.76</v>
      </c>
      <c r="I217" s="18">
        <f t="shared" si="33"/>
        <v>0.79</v>
      </c>
      <c r="J217" s="18">
        <f t="shared" si="33"/>
        <v>41.81</v>
      </c>
      <c r="K217" s="18">
        <f t="shared" si="33"/>
        <v>832.03</v>
      </c>
      <c r="L217" s="18">
        <f t="shared" si="33"/>
        <v>10</v>
      </c>
    </row>
    <row r="218" spans="1:12" ht="72.75" thickBot="1">
      <c r="A218" s="15"/>
      <c r="B218" s="31" t="s">
        <v>12</v>
      </c>
      <c r="C218" s="23"/>
      <c r="D218" s="18">
        <v>39.9</v>
      </c>
      <c r="E218" s="18">
        <v>44.65</v>
      </c>
      <c r="F218" s="18">
        <v>192.85</v>
      </c>
      <c r="G218" s="18">
        <v>1330</v>
      </c>
      <c r="H218" s="18">
        <v>0.76</v>
      </c>
      <c r="I218" s="18">
        <v>0.86</v>
      </c>
      <c r="J218" s="18">
        <v>42.75</v>
      </c>
      <c r="K218" s="18">
        <v>760</v>
      </c>
      <c r="L218" s="18">
        <v>9.5</v>
      </c>
    </row>
    <row r="219" spans="1:12" ht="143.25" thickBot="1">
      <c r="A219" s="9"/>
      <c r="B219" s="32" t="s">
        <v>13</v>
      </c>
      <c r="C219" s="6"/>
      <c r="D219" s="19">
        <f aca="true" t="shared" si="34" ref="D219:L219">D217*100/D218</f>
        <v>124.31077694235591</v>
      </c>
      <c r="E219" s="19">
        <f t="shared" si="34"/>
        <v>122.35162374020157</v>
      </c>
      <c r="F219" s="19">
        <f t="shared" si="34"/>
        <v>111.83303085299455</v>
      </c>
      <c r="G219" s="19">
        <f t="shared" si="34"/>
        <v>116.05338345864662</v>
      </c>
      <c r="H219" s="19">
        <f t="shared" si="34"/>
        <v>100</v>
      </c>
      <c r="I219" s="19">
        <f t="shared" si="34"/>
        <v>91.86046511627907</v>
      </c>
      <c r="J219" s="19">
        <f t="shared" si="34"/>
        <v>97.80116959064327</v>
      </c>
      <c r="K219" s="19">
        <f t="shared" si="34"/>
        <v>109.47763157894737</v>
      </c>
      <c r="L219" s="19">
        <f t="shared" si="34"/>
        <v>105.26315789473684</v>
      </c>
    </row>
    <row r="220" spans="1:12" ht="72">
      <c r="A220" s="33"/>
      <c r="B220" s="4"/>
      <c r="C220" s="34"/>
      <c r="D220" s="35"/>
      <c r="E220" s="35"/>
      <c r="F220" s="35"/>
      <c r="G220" s="35"/>
      <c r="H220" s="35"/>
      <c r="I220" s="35"/>
      <c r="J220" s="35"/>
      <c r="K220" s="35"/>
      <c r="L220" s="35"/>
    </row>
    <row r="221" spans="1:12" ht="72">
      <c r="A221" s="33"/>
      <c r="B221" s="2" t="s">
        <v>117</v>
      </c>
      <c r="C221" s="2"/>
      <c r="E221" s="35"/>
      <c r="F221" s="35"/>
      <c r="G221" s="35"/>
      <c r="H221" s="35"/>
      <c r="I221" s="35"/>
      <c r="J221" s="35"/>
      <c r="K221" s="35"/>
      <c r="L221" s="35"/>
    </row>
    <row r="222" spans="1:12" ht="83.25">
      <c r="A222" s="33"/>
      <c r="B222" s="2" t="s">
        <v>183</v>
      </c>
      <c r="L222" s="35"/>
    </row>
    <row r="223" spans="1:12" ht="72">
      <c r="A223" s="33"/>
      <c r="B223" s="2" t="s">
        <v>116</v>
      </c>
      <c r="L223" s="35"/>
    </row>
    <row r="224" spans="1:12" ht="72">
      <c r="A224" s="33"/>
      <c r="B224" s="2" t="s">
        <v>163</v>
      </c>
      <c r="L224" s="35"/>
    </row>
    <row r="225" spans="1:12" ht="83.25">
      <c r="A225" s="33"/>
      <c r="B225" s="2" t="s">
        <v>184</v>
      </c>
      <c r="C225" s="2"/>
      <c r="E225" s="35"/>
      <c r="F225" s="35"/>
      <c r="G225" s="35"/>
      <c r="H225" s="35"/>
      <c r="I225" s="35"/>
      <c r="J225" s="35"/>
      <c r="K225" s="35"/>
      <c r="L225" s="35"/>
    </row>
    <row r="226" spans="1:12" ht="72">
      <c r="A226" s="33"/>
      <c r="B226" s="2" t="s">
        <v>176</v>
      </c>
      <c r="C226" s="2"/>
      <c r="E226" s="35"/>
      <c r="F226" s="35"/>
      <c r="G226" s="35"/>
      <c r="H226" s="35"/>
      <c r="I226" s="35"/>
      <c r="J226" s="35"/>
      <c r="K226" s="35"/>
      <c r="L226" s="35"/>
    </row>
    <row r="227" spans="1:12" ht="72">
      <c r="A227" s="73" t="s">
        <v>70</v>
      </c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</row>
    <row r="228" spans="1:12" ht="72">
      <c r="A228" s="73" t="s">
        <v>79</v>
      </c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</row>
    <row r="229" spans="1:12" ht="72">
      <c r="A229" s="79" t="s">
        <v>161</v>
      </c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</row>
    <row r="230" spans="1:12" ht="72.75" thickBo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</row>
    <row r="231" spans="1:12" ht="72.75" thickBot="1">
      <c r="A231" s="74" t="s">
        <v>27</v>
      </c>
      <c r="B231" s="76" t="s">
        <v>73</v>
      </c>
      <c r="C231" s="77" t="s">
        <v>15</v>
      </c>
      <c r="D231" s="67" t="s">
        <v>16</v>
      </c>
      <c r="E231" s="68"/>
      <c r="F231" s="69"/>
      <c r="G231" s="76" t="s">
        <v>74</v>
      </c>
      <c r="H231" s="67" t="s">
        <v>17</v>
      </c>
      <c r="I231" s="68"/>
      <c r="J231" s="69"/>
      <c r="K231" s="67" t="s">
        <v>18</v>
      </c>
      <c r="L231" s="69"/>
    </row>
    <row r="232" spans="1:12" ht="86.25" thickBot="1">
      <c r="A232" s="75"/>
      <c r="B232" s="64"/>
      <c r="C232" s="78"/>
      <c r="D232" s="5" t="s">
        <v>0</v>
      </c>
      <c r="E232" s="6" t="s">
        <v>1</v>
      </c>
      <c r="F232" s="6" t="s">
        <v>2</v>
      </c>
      <c r="G232" s="64"/>
      <c r="H232" s="7" t="s">
        <v>179</v>
      </c>
      <c r="I232" s="39" t="s">
        <v>180</v>
      </c>
      <c r="J232" s="6" t="s">
        <v>5</v>
      </c>
      <c r="K232" s="6" t="s">
        <v>19</v>
      </c>
      <c r="L232" s="6" t="s">
        <v>4</v>
      </c>
    </row>
    <row r="233" spans="1:12" ht="72.75" thickBot="1">
      <c r="A233" s="40">
        <v>1</v>
      </c>
      <c r="B233" s="10">
        <v>2</v>
      </c>
      <c r="C233" s="11">
        <v>3</v>
      </c>
      <c r="D233" s="41">
        <v>4</v>
      </c>
      <c r="E233" s="10">
        <v>5</v>
      </c>
      <c r="F233" s="10">
        <v>6</v>
      </c>
      <c r="G233" s="10">
        <v>7</v>
      </c>
      <c r="H233" s="42">
        <v>8</v>
      </c>
      <c r="I233" s="10">
        <v>9</v>
      </c>
      <c r="J233" s="10">
        <v>10</v>
      </c>
      <c r="K233" s="42">
        <v>11</v>
      </c>
      <c r="L233" s="10">
        <v>12</v>
      </c>
    </row>
    <row r="234" spans="1:12" ht="72.75" thickBot="1">
      <c r="A234" s="67" t="s">
        <v>6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9"/>
    </row>
    <row r="235" spans="1:12" ht="144.75" thickBot="1">
      <c r="A235" s="15">
        <v>85</v>
      </c>
      <c r="B235" s="21" t="s">
        <v>83</v>
      </c>
      <c r="C235" s="23" t="s">
        <v>21</v>
      </c>
      <c r="D235" s="22">
        <v>5.25</v>
      </c>
      <c r="E235" s="22">
        <v>5.89</v>
      </c>
      <c r="F235" s="22">
        <v>23.92</v>
      </c>
      <c r="G235" s="22">
        <v>172.67</v>
      </c>
      <c r="H235" s="22">
        <v>0.05</v>
      </c>
      <c r="I235" s="22">
        <v>0.01</v>
      </c>
      <c r="J235" s="22">
        <v>0.13</v>
      </c>
      <c r="K235" s="22">
        <v>85.45</v>
      </c>
      <c r="L235" s="22">
        <v>0.64</v>
      </c>
    </row>
    <row r="236" spans="1:12" ht="72.75" thickBot="1">
      <c r="A236" s="25">
        <v>12</v>
      </c>
      <c r="B236" s="29" t="s">
        <v>175</v>
      </c>
      <c r="C236" s="24" t="s">
        <v>22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0.11</v>
      </c>
      <c r="L236" s="18">
        <v>0.02</v>
      </c>
    </row>
    <row r="237" spans="1:12" ht="72.75" thickBot="1">
      <c r="A237" s="15">
        <v>16</v>
      </c>
      <c r="B237" s="21" t="s">
        <v>43</v>
      </c>
      <c r="C237" s="24" t="s">
        <v>148</v>
      </c>
      <c r="D237" s="18">
        <v>1.55</v>
      </c>
      <c r="E237" s="18">
        <v>5.11</v>
      </c>
      <c r="F237" s="18">
        <v>9.77</v>
      </c>
      <c r="G237" s="18">
        <v>93</v>
      </c>
      <c r="H237" s="18">
        <v>0.02</v>
      </c>
      <c r="I237" s="18">
        <v>0.01</v>
      </c>
      <c r="J237" s="18">
        <v>0</v>
      </c>
      <c r="K237" s="18">
        <v>4.72</v>
      </c>
      <c r="L237" s="18">
        <v>0.23</v>
      </c>
    </row>
    <row r="238" spans="1:12" ht="144.75" thickBot="1">
      <c r="A238" s="15" t="s">
        <v>31</v>
      </c>
      <c r="B238" s="21" t="s">
        <v>89</v>
      </c>
      <c r="C238" s="24" t="s">
        <v>69</v>
      </c>
      <c r="D238" s="18">
        <v>0.4</v>
      </c>
      <c r="E238" s="18">
        <v>2.63</v>
      </c>
      <c r="F238" s="18">
        <v>5.93</v>
      </c>
      <c r="G238" s="18">
        <v>49</v>
      </c>
      <c r="H238" s="18">
        <v>0.01</v>
      </c>
      <c r="I238" s="18">
        <v>0.01</v>
      </c>
      <c r="J238" s="18">
        <v>0</v>
      </c>
      <c r="K238" s="18">
        <v>2.67</v>
      </c>
      <c r="L238" s="18">
        <v>0.03</v>
      </c>
    </row>
    <row r="239" spans="1:12" ht="72.75" thickBot="1">
      <c r="A239" s="15"/>
      <c r="B239" s="21" t="s">
        <v>7</v>
      </c>
      <c r="C239" s="24"/>
      <c r="D239" s="18">
        <f>SUM(D235:D238)</f>
        <v>7.2</v>
      </c>
      <c r="E239" s="18">
        <f aca="true" t="shared" si="35" ref="E239:K239">SUM(E235:E238)</f>
        <v>13.629999999999999</v>
      </c>
      <c r="F239" s="18">
        <f t="shared" si="35"/>
        <v>39.62</v>
      </c>
      <c r="G239" s="18">
        <f t="shared" si="35"/>
        <v>314.66999999999996</v>
      </c>
      <c r="H239" s="18">
        <f t="shared" si="35"/>
        <v>0.08</v>
      </c>
      <c r="I239" s="18">
        <f t="shared" si="35"/>
        <v>0.03</v>
      </c>
      <c r="J239" s="18">
        <f t="shared" si="35"/>
        <v>0.13</v>
      </c>
      <c r="K239" s="18">
        <f t="shared" si="35"/>
        <v>92.95</v>
      </c>
      <c r="L239" s="18">
        <f>SUM(L235:L238)</f>
        <v>0.92</v>
      </c>
    </row>
    <row r="240" spans="1:12" ht="72.75" thickBot="1">
      <c r="A240" s="67" t="s">
        <v>80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9"/>
    </row>
    <row r="241" spans="1:12" ht="72.75" thickBot="1">
      <c r="A241" s="15" t="s">
        <v>31</v>
      </c>
      <c r="B241" s="21" t="s">
        <v>81</v>
      </c>
      <c r="C241" s="24" t="s">
        <v>166</v>
      </c>
      <c r="D241" s="18">
        <v>0.19</v>
      </c>
      <c r="E241" s="18">
        <v>0.1</v>
      </c>
      <c r="F241" s="18">
        <v>9.6</v>
      </c>
      <c r="G241" s="18">
        <v>43.7</v>
      </c>
      <c r="H241" s="18">
        <v>0.01</v>
      </c>
      <c r="I241" s="18">
        <v>0.01</v>
      </c>
      <c r="J241" s="18">
        <v>1.9</v>
      </c>
      <c r="K241" s="18">
        <v>6.65</v>
      </c>
      <c r="L241" s="18">
        <v>0.19</v>
      </c>
    </row>
    <row r="242" spans="1:12" ht="72.75" thickBot="1">
      <c r="A242" s="15"/>
      <c r="B242" s="21" t="s">
        <v>7</v>
      </c>
      <c r="C242" s="23"/>
      <c r="D242" s="18">
        <f aca="true" t="shared" si="36" ref="D242:L242">SUM(D241)</f>
        <v>0.19</v>
      </c>
      <c r="E242" s="18">
        <f t="shared" si="36"/>
        <v>0.1</v>
      </c>
      <c r="F242" s="18">
        <f t="shared" si="36"/>
        <v>9.6</v>
      </c>
      <c r="G242" s="18">
        <f t="shared" si="36"/>
        <v>43.7</v>
      </c>
      <c r="H242" s="18">
        <f t="shared" si="36"/>
        <v>0.01</v>
      </c>
      <c r="I242" s="18">
        <f t="shared" si="36"/>
        <v>0.01</v>
      </c>
      <c r="J242" s="18">
        <f t="shared" si="36"/>
        <v>1.9</v>
      </c>
      <c r="K242" s="18">
        <f t="shared" si="36"/>
        <v>6.65</v>
      </c>
      <c r="L242" s="18">
        <f t="shared" si="36"/>
        <v>0.19</v>
      </c>
    </row>
    <row r="243" spans="1:12" ht="72.75" thickBot="1">
      <c r="A243" s="67" t="s">
        <v>9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9"/>
    </row>
    <row r="244" spans="1:12" ht="144.75" thickBot="1">
      <c r="A244" s="25">
        <v>69</v>
      </c>
      <c r="B244" s="21" t="s">
        <v>53</v>
      </c>
      <c r="C244" s="24" t="s">
        <v>106</v>
      </c>
      <c r="D244" s="18">
        <v>0.36</v>
      </c>
      <c r="E244" s="18">
        <v>0.05</v>
      </c>
      <c r="F244" s="18">
        <v>1.13</v>
      </c>
      <c r="G244" s="18">
        <v>6.3</v>
      </c>
      <c r="H244" s="18">
        <v>0.02</v>
      </c>
      <c r="I244" s="18">
        <v>0.02</v>
      </c>
      <c r="J244" s="18">
        <v>4.5</v>
      </c>
      <c r="K244" s="18">
        <v>10.35</v>
      </c>
      <c r="L244" s="18">
        <v>0.27</v>
      </c>
    </row>
    <row r="245" spans="1:13" ht="72.75" thickBot="1">
      <c r="A245" s="15">
        <v>70</v>
      </c>
      <c r="B245" s="21" t="s">
        <v>56</v>
      </c>
      <c r="C245" s="23" t="s">
        <v>107</v>
      </c>
      <c r="D245" s="18">
        <v>3.38</v>
      </c>
      <c r="E245" s="18">
        <v>5.2</v>
      </c>
      <c r="F245" s="18">
        <v>11.03</v>
      </c>
      <c r="G245" s="18">
        <v>116.11</v>
      </c>
      <c r="H245" s="18">
        <v>0.07</v>
      </c>
      <c r="I245" s="18">
        <v>0.05</v>
      </c>
      <c r="J245" s="18">
        <v>7.97</v>
      </c>
      <c r="K245" s="18">
        <v>38.04</v>
      </c>
      <c r="L245" s="18">
        <v>1.31</v>
      </c>
      <c r="M245" s="14"/>
    </row>
    <row r="246" spans="1:13" ht="72.75" thickBot="1">
      <c r="A246" s="15">
        <v>71</v>
      </c>
      <c r="B246" s="21" t="s">
        <v>68</v>
      </c>
      <c r="C246" s="23" t="s">
        <v>96</v>
      </c>
      <c r="D246" s="18">
        <v>7.64</v>
      </c>
      <c r="E246" s="18">
        <v>7.28</v>
      </c>
      <c r="F246" s="18">
        <v>3.92</v>
      </c>
      <c r="G246" s="18">
        <v>110.6</v>
      </c>
      <c r="H246" s="18">
        <v>0.04</v>
      </c>
      <c r="I246" s="18">
        <v>0.04</v>
      </c>
      <c r="J246" s="18">
        <v>5.57</v>
      </c>
      <c r="K246" s="18">
        <v>17.33</v>
      </c>
      <c r="L246" s="18">
        <v>0.64</v>
      </c>
      <c r="M246" s="14"/>
    </row>
    <row r="247" spans="1:13" ht="72.75" thickBot="1">
      <c r="A247" s="15">
        <v>7</v>
      </c>
      <c r="B247" s="21" t="s">
        <v>115</v>
      </c>
      <c r="C247" s="17">
        <v>35</v>
      </c>
      <c r="D247" s="18">
        <v>0.48</v>
      </c>
      <c r="E247" s="18">
        <v>1.37</v>
      </c>
      <c r="F247" s="18">
        <v>2.16</v>
      </c>
      <c r="G247" s="18">
        <v>21.7</v>
      </c>
      <c r="H247" s="18">
        <v>0.006</v>
      </c>
      <c r="I247" s="18">
        <v>0.07</v>
      </c>
      <c r="J247" s="18">
        <v>0</v>
      </c>
      <c r="K247" s="18">
        <v>0</v>
      </c>
      <c r="L247" s="18">
        <v>0.27</v>
      </c>
      <c r="M247" s="14"/>
    </row>
    <row r="248" spans="1:13" ht="72.75" thickBot="1">
      <c r="A248" s="25">
        <v>8</v>
      </c>
      <c r="B248" s="21" t="s">
        <v>44</v>
      </c>
      <c r="C248" s="17">
        <v>110</v>
      </c>
      <c r="D248" s="18">
        <v>2.23</v>
      </c>
      <c r="E248" s="18">
        <v>3.84</v>
      </c>
      <c r="F248" s="18">
        <v>13.24</v>
      </c>
      <c r="G248" s="18">
        <v>104.14</v>
      </c>
      <c r="H248" s="18">
        <v>0.1</v>
      </c>
      <c r="I248" s="18">
        <v>0.08</v>
      </c>
      <c r="J248" s="18">
        <v>13.17</v>
      </c>
      <c r="K248" s="18">
        <v>33.86</v>
      </c>
      <c r="L248" s="18">
        <v>0.78</v>
      </c>
      <c r="M248" s="14"/>
    </row>
    <row r="249" spans="1:12" ht="72.75" thickBot="1">
      <c r="A249" s="15">
        <v>9</v>
      </c>
      <c r="B249" s="21" t="s">
        <v>63</v>
      </c>
      <c r="C249" s="17">
        <v>150</v>
      </c>
      <c r="D249" s="18">
        <v>0.35</v>
      </c>
      <c r="E249" s="18">
        <v>0</v>
      </c>
      <c r="F249" s="18">
        <v>15</v>
      </c>
      <c r="G249" s="18">
        <v>74</v>
      </c>
      <c r="H249" s="18">
        <v>0</v>
      </c>
      <c r="I249" s="18">
        <v>0</v>
      </c>
      <c r="J249" s="18">
        <v>0.32</v>
      </c>
      <c r="K249" s="18">
        <v>35.74</v>
      </c>
      <c r="L249" s="18">
        <v>0.8</v>
      </c>
    </row>
    <row r="250" spans="1:13" ht="72.75" thickBot="1">
      <c r="A250" s="15" t="s">
        <v>31</v>
      </c>
      <c r="B250" s="21" t="s">
        <v>82</v>
      </c>
      <c r="C250" s="17">
        <v>25</v>
      </c>
      <c r="D250" s="18">
        <v>2</v>
      </c>
      <c r="E250" s="18">
        <v>0.25</v>
      </c>
      <c r="F250" s="18">
        <v>12.05</v>
      </c>
      <c r="G250" s="18">
        <v>59</v>
      </c>
      <c r="H250" s="18">
        <v>0.04</v>
      </c>
      <c r="I250" s="18">
        <v>0.02</v>
      </c>
      <c r="J250" s="18">
        <v>0</v>
      </c>
      <c r="K250" s="18">
        <v>6</v>
      </c>
      <c r="L250" s="18">
        <v>0.5</v>
      </c>
      <c r="M250" s="44"/>
    </row>
    <row r="251" spans="1:13" ht="72.75" thickBot="1">
      <c r="A251" s="15" t="s">
        <v>31</v>
      </c>
      <c r="B251" s="21" t="s">
        <v>94</v>
      </c>
      <c r="C251" s="17">
        <v>40</v>
      </c>
      <c r="D251" s="18">
        <v>2.24</v>
      </c>
      <c r="E251" s="18">
        <v>0.48</v>
      </c>
      <c r="F251" s="18">
        <v>19.76</v>
      </c>
      <c r="G251" s="18">
        <v>92.8</v>
      </c>
      <c r="H251" s="18">
        <v>0.05</v>
      </c>
      <c r="I251" s="18">
        <v>0.02</v>
      </c>
      <c r="J251" s="18">
        <v>0</v>
      </c>
      <c r="K251" s="18">
        <v>9.6</v>
      </c>
      <c r="L251" s="18">
        <v>1.28</v>
      </c>
      <c r="M251" s="44"/>
    </row>
    <row r="252" spans="1:12" s="44" customFormat="1" ht="72.75" thickBot="1">
      <c r="A252" s="25"/>
      <c r="B252" s="27" t="s">
        <v>25</v>
      </c>
      <c r="C252" s="17"/>
      <c r="D252" s="22">
        <f>SUM(D244:D251)</f>
        <v>18.68</v>
      </c>
      <c r="E252" s="22">
        <f aca="true" t="shared" si="37" ref="E252:L252">SUM(E244:E251)</f>
        <v>18.470000000000002</v>
      </c>
      <c r="F252" s="22">
        <f t="shared" si="37"/>
        <v>78.29</v>
      </c>
      <c r="G252" s="22">
        <f t="shared" si="37"/>
        <v>584.65</v>
      </c>
      <c r="H252" s="22">
        <f t="shared" si="37"/>
        <v>0.326</v>
      </c>
      <c r="I252" s="22">
        <f t="shared" si="37"/>
        <v>0.30000000000000004</v>
      </c>
      <c r="J252" s="22">
        <f t="shared" si="37"/>
        <v>31.53</v>
      </c>
      <c r="K252" s="22">
        <f t="shared" si="37"/>
        <v>150.92</v>
      </c>
      <c r="L252" s="22">
        <f t="shared" si="37"/>
        <v>5.8500000000000005</v>
      </c>
    </row>
    <row r="253" spans="1:12" s="44" customFormat="1" ht="72.75" thickBot="1">
      <c r="A253" s="67" t="s">
        <v>24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9"/>
    </row>
    <row r="254" spans="1:13" s="44" customFormat="1" ht="72.75" thickBot="1">
      <c r="A254" s="15">
        <v>21</v>
      </c>
      <c r="B254" s="28" t="s">
        <v>26</v>
      </c>
      <c r="C254" s="23" t="s">
        <v>171</v>
      </c>
      <c r="D254" s="22">
        <v>4.06</v>
      </c>
      <c r="E254" s="22">
        <v>4.48</v>
      </c>
      <c r="F254" s="22">
        <v>5.6</v>
      </c>
      <c r="G254" s="22">
        <v>82.6</v>
      </c>
      <c r="H254" s="22">
        <v>0.04</v>
      </c>
      <c r="I254" s="22">
        <v>0.24</v>
      </c>
      <c r="J254" s="22">
        <v>0.98</v>
      </c>
      <c r="K254" s="22">
        <v>168</v>
      </c>
      <c r="L254" s="22">
        <v>0.14</v>
      </c>
      <c r="M254" s="2"/>
    </row>
    <row r="255" spans="1:13" s="44" customFormat="1" ht="72.75" thickBot="1">
      <c r="A255" s="15">
        <v>78</v>
      </c>
      <c r="B255" s="21" t="s">
        <v>120</v>
      </c>
      <c r="C255" s="23" t="s">
        <v>96</v>
      </c>
      <c r="D255" s="18">
        <v>5.05</v>
      </c>
      <c r="E255" s="18">
        <v>9.63</v>
      </c>
      <c r="F255" s="18">
        <v>33.52</v>
      </c>
      <c r="G255" s="18">
        <v>177.7</v>
      </c>
      <c r="H255" s="18">
        <v>0.09</v>
      </c>
      <c r="I255" s="18">
        <v>0.04</v>
      </c>
      <c r="J255" s="18">
        <v>0.27</v>
      </c>
      <c r="K255" s="18">
        <v>30.75</v>
      </c>
      <c r="L255" s="18">
        <v>0.44</v>
      </c>
      <c r="M255" s="2"/>
    </row>
    <row r="256" spans="1:12" ht="72.75" thickBot="1">
      <c r="A256" s="15"/>
      <c r="B256" s="21" t="s">
        <v>7</v>
      </c>
      <c r="C256" s="17"/>
      <c r="D256" s="18">
        <f>SUM(D254:D255)</f>
        <v>9.11</v>
      </c>
      <c r="E256" s="18">
        <f aca="true" t="shared" si="38" ref="E256:L256">SUM(E254+E255)</f>
        <v>14.110000000000001</v>
      </c>
      <c r="F256" s="18">
        <f t="shared" si="38"/>
        <v>39.120000000000005</v>
      </c>
      <c r="G256" s="18">
        <f t="shared" si="38"/>
        <v>260.29999999999995</v>
      </c>
      <c r="H256" s="18">
        <f t="shared" si="38"/>
        <v>0.13</v>
      </c>
      <c r="I256" s="18">
        <f t="shared" si="38"/>
        <v>0.27999999999999997</v>
      </c>
      <c r="J256" s="18">
        <f t="shared" si="38"/>
        <v>1.25</v>
      </c>
      <c r="K256" s="18">
        <f t="shared" si="38"/>
        <v>198.75</v>
      </c>
      <c r="L256" s="18">
        <f t="shared" si="38"/>
        <v>0.5800000000000001</v>
      </c>
    </row>
    <row r="257" spans="1:12" ht="72.75" thickBot="1">
      <c r="A257" s="70" t="s">
        <v>181</v>
      </c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2"/>
    </row>
    <row r="258" spans="1:12" ht="72.75" thickBot="1">
      <c r="A258" s="25">
        <v>73</v>
      </c>
      <c r="B258" s="21" t="s">
        <v>130</v>
      </c>
      <c r="C258" s="23" t="s">
        <v>23</v>
      </c>
      <c r="D258" s="18">
        <v>2.06</v>
      </c>
      <c r="E258" s="18">
        <v>8.28</v>
      </c>
      <c r="F258" s="18">
        <v>9.41</v>
      </c>
      <c r="G258" s="18">
        <v>126</v>
      </c>
      <c r="H258" s="18">
        <v>0.05</v>
      </c>
      <c r="I258" s="18">
        <v>0.05</v>
      </c>
      <c r="J258" s="18">
        <v>5.4</v>
      </c>
      <c r="K258" s="18">
        <v>43.42</v>
      </c>
      <c r="L258" s="18">
        <v>0.07</v>
      </c>
    </row>
    <row r="259" spans="1:12" ht="72.75" thickBot="1">
      <c r="A259" s="15" t="s">
        <v>31</v>
      </c>
      <c r="B259" s="21" t="s">
        <v>82</v>
      </c>
      <c r="C259" s="17">
        <v>20</v>
      </c>
      <c r="D259" s="18">
        <v>1.6</v>
      </c>
      <c r="E259" s="18">
        <v>0.2</v>
      </c>
      <c r="F259" s="18">
        <v>9.64</v>
      </c>
      <c r="G259" s="18">
        <v>47.2</v>
      </c>
      <c r="H259" s="18">
        <v>0.03</v>
      </c>
      <c r="I259" s="18">
        <v>0.01</v>
      </c>
      <c r="J259" s="18">
        <v>0</v>
      </c>
      <c r="K259" s="18">
        <v>4.8</v>
      </c>
      <c r="L259" s="18">
        <v>0.4</v>
      </c>
    </row>
    <row r="260" spans="1:12" ht="72.75" thickBot="1">
      <c r="A260" s="15">
        <v>15</v>
      </c>
      <c r="B260" s="21" t="s">
        <v>14</v>
      </c>
      <c r="C260" s="17">
        <v>150</v>
      </c>
      <c r="D260" s="18">
        <v>1.25</v>
      </c>
      <c r="E260" s="18">
        <v>1.33</v>
      </c>
      <c r="F260" s="18">
        <v>10.08</v>
      </c>
      <c r="G260" s="18">
        <v>50</v>
      </c>
      <c r="H260" s="36">
        <v>0.02</v>
      </c>
      <c r="I260" s="36">
        <v>0.01</v>
      </c>
      <c r="J260" s="36">
        <v>0.54</v>
      </c>
      <c r="K260" s="18">
        <v>83.33</v>
      </c>
      <c r="L260" s="18">
        <v>0.01</v>
      </c>
    </row>
    <row r="261" spans="1:12" ht="156" thickBot="1">
      <c r="A261" s="15" t="s">
        <v>31</v>
      </c>
      <c r="B261" s="21" t="s">
        <v>182</v>
      </c>
      <c r="C261" s="23" t="s">
        <v>145</v>
      </c>
      <c r="D261" s="18">
        <v>0.28</v>
      </c>
      <c r="E261" s="18">
        <v>0.28</v>
      </c>
      <c r="F261" s="18">
        <v>6.9</v>
      </c>
      <c r="G261" s="18">
        <v>33.08</v>
      </c>
      <c r="H261" s="18">
        <v>0.03</v>
      </c>
      <c r="I261" s="18">
        <v>0.02</v>
      </c>
      <c r="J261" s="18">
        <v>7.04</v>
      </c>
      <c r="K261" s="18">
        <v>11.26</v>
      </c>
      <c r="L261" s="18">
        <v>1.56</v>
      </c>
    </row>
    <row r="262" spans="1:12" ht="72.75" thickBot="1">
      <c r="A262" s="9"/>
      <c r="B262" s="21" t="s">
        <v>7</v>
      </c>
      <c r="C262" s="23"/>
      <c r="D262" s="18">
        <f>SUM(D258:D261)</f>
        <v>5.19</v>
      </c>
      <c r="E262" s="18">
        <f aca="true" t="shared" si="39" ref="E262:L262">SUM(E258:E261)</f>
        <v>10.089999999999998</v>
      </c>
      <c r="F262" s="18">
        <f t="shared" si="39"/>
        <v>36.03</v>
      </c>
      <c r="G262" s="18">
        <f t="shared" si="39"/>
        <v>256.28</v>
      </c>
      <c r="H262" s="18">
        <f t="shared" si="39"/>
        <v>0.13</v>
      </c>
      <c r="I262" s="18">
        <f t="shared" si="39"/>
        <v>0.09000000000000001</v>
      </c>
      <c r="J262" s="18">
        <f t="shared" si="39"/>
        <v>12.98</v>
      </c>
      <c r="K262" s="18">
        <f t="shared" si="39"/>
        <v>142.81</v>
      </c>
      <c r="L262" s="18">
        <f t="shared" si="39"/>
        <v>2.04</v>
      </c>
    </row>
    <row r="263" spans="1:12" ht="86.25" thickBot="1">
      <c r="A263" s="15"/>
      <c r="B263" s="21"/>
      <c r="C263" s="23"/>
      <c r="D263" s="5" t="s">
        <v>0</v>
      </c>
      <c r="E263" s="6" t="s">
        <v>1</v>
      </c>
      <c r="F263" s="6" t="s">
        <v>2</v>
      </c>
      <c r="G263" s="30" t="s">
        <v>3</v>
      </c>
      <c r="H263" s="7" t="s">
        <v>179</v>
      </c>
      <c r="I263" s="7" t="s">
        <v>180</v>
      </c>
      <c r="J263" s="6" t="s">
        <v>5</v>
      </c>
      <c r="K263" s="6" t="s">
        <v>19</v>
      </c>
      <c r="L263" s="6" t="s">
        <v>4</v>
      </c>
    </row>
    <row r="264" spans="1:12" ht="72.75" thickBot="1">
      <c r="A264" s="15"/>
      <c r="B264" s="31" t="s">
        <v>11</v>
      </c>
      <c r="C264" s="23"/>
      <c r="D264" s="18">
        <f aca="true" t="shared" si="40" ref="D264:L264">SUM(D239+D242+D252+D256+D262)</f>
        <v>40.37</v>
      </c>
      <c r="E264" s="18">
        <f t="shared" si="40"/>
        <v>56.4</v>
      </c>
      <c r="F264" s="18">
        <f t="shared" si="40"/>
        <v>202.66</v>
      </c>
      <c r="G264" s="18">
        <f t="shared" si="40"/>
        <v>1459.6</v>
      </c>
      <c r="H264" s="18">
        <f t="shared" si="40"/>
        <v>0.676</v>
      </c>
      <c r="I264" s="18">
        <f t="shared" si="40"/>
        <v>0.71</v>
      </c>
      <c r="J264" s="18">
        <f t="shared" si="40"/>
        <v>47.790000000000006</v>
      </c>
      <c r="K264" s="18">
        <f t="shared" si="40"/>
        <v>592.0799999999999</v>
      </c>
      <c r="L264" s="18">
        <f t="shared" si="40"/>
        <v>9.580000000000002</v>
      </c>
    </row>
    <row r="265" spans="1:12" ht="72.75" thickBot="1">
      <c r="A265" s="15"/>
      <c r="B265" s="31" t="s">
        <v>12</v>
      </c>
      <c r="C265" s="23"/>
      <c r="D265" s="18">
        <v>39.9</v>
      </c>
      <c r="E265" s="18">
        <v>44.65</v>
      </c>
      <c r="F265" s="18">
        <v>192.85</v>
      </c>
      <c r="G265" s="18">
        <v>1330</v>
      </c>
      <c r="H265" s="18">
        <v>0.76</v>
      </c>
      <c r="I265" s="18">
        <v>0.86</v>
      </c>
      <c r="J265" s="18">
        <v>42.75</v>
      </c>
      <c r="K265" s="18">
        <v>760</v>
      </c>
      <c r="L265" s="18">
        <v>9.5</v>
      </c>
    </row>
    <row r="266" spans="1:12" ht="143.25" thickBot="1">
      <c r="A266" s="9"/>
      <c r="B266" s="32" t="s">
        <v>13</v>
      </c>
      <c r="C266" s="6"/>
      <c r="D266" s="19">
        <f aca="true" t="shared" si="41" ref="D266:L266">D264*100/D265</f>
        <v>101.17794486215539</v>
      </c>
      <c r="E266" s="19">
        <f t="shared" si="41"/>
        <v>126.31578947368422</v>
      </c>
      <c r="F266" s="19">
        <f t="shared" si="41"/>
        <v>105.08685506870626</v>
      </c>
      <c r="G266" s="19">
        <f t="shared" si="41"/>
        <v>109.74436090225564</v>
      </c>
      <c r="H266" s="19">
        <f t="shared" si="41"/>
        <v>88.94736842105264</v>
      </c>
      <c r="I266" s="19">
        <f t="shared" si="41"/>
        <v>82.55813953488372</v>
      </c>
      <c r="J266" s="19">
        <f t="shared" si="41"/>
        <v>111.78947368421055</v>
      </c>
      <c r="K266" s="19">
        <f t="shared" si="41"/>
        <v>77.90526315789472</v>
      </c>
      <c r="L266" s="19">
        <f t="shared" si="41"/>
        <v>100.84210526315792</v>
      </c>
    </row>
    <row r="267" spans="1:12" ht="72">
      <c r="A267" s="33"/>
      <c r="B267" s="4"/>
      <c r="C267" s="34"/>
      <c r="D267" s="35"/>
      <c r="E267" s="35"/>
      <c r="F267" s="35"/>
      <c r="G267" s="35"/>
      <c r="H267" s="35"/>
      <c r="I267" s="35"/>
      <c r="J267" s="35"/>
      <c r="K267" s="35"/>
      <c r="L267" s="35"/>
    </row>
    <row r="268" spans="1:12" ht="72">
      <c r="A268" s="33"/>
      <c r="B268" s="2" t="s">
        <v>117</v>
      </c>
      <c r="C268" s="2"/>
      <c r="E268" s="35"/>
      <c r="F268" s="35"/>
      <c r="G268" s="35"/>
      <c r="H268" s="35"/>
      <c r="I268" s="35"/>
      <c r="J268" s="35"/>
      <c r="K268" s="35"/>
      <c r="L268" s="35"/>
    </row>
    <row r="269" spans="1:12" ht="83.25">
      <c r="A269" s="33"/>
      <c r="B269" s="2" t="s">
        <v>183</v>
      </c>
      <c r="L269" s="35"/>
    </row>
    <row r="270" spans="1:12" ht="72">
      <c r="A270" s="33"/>
      <c r="B270" s="2" t="s">
        <v>116</v>
      </c>
      <c r="L270" s="35"/>
    </row>
    <row r="271" spans="1:12" ht="72">
      <c r="A271" s="33"/>
      <c r="B271" s="2" t="s">
        <v>163</v>
      </c>
      <c r="L271" s="35"/>
    </row>
    <row r="272" spans="1:12" ht="83.25">
      <c r="A272" s="33"/>
      <c r="B272" s="2" t="s">
        <v>184</v>
      </c>
      <c r="C272" s="2"/>
      <c r="E272" s="35"/>
      <c r="F272" s="35"/>
      <c r="G272" s="35"/>
      <c r="H272" s="35"/>
      <c r="I272" s="35"/>
      <c r="J272" s="35"/>
      <c r="K272" s="35"/>
      <c r="L272" s="35"/>
    </row>
    <row r="273" spans="1:12" ht="72">
      <c r="A273" s="33"/>
      <c r="B273" s="2" t="s">
        <v>176</v>
      </c>
      <c r="C273" s="2"/>
      <c r="E273" s="35"/>
      <c r="F273" s="35"/>
      <c r="G273" s="35"/>
      <c r="H273" s="35"/>
      <c r="I273" s="35"/>
      <c r="J273" s="35"/>
      <c r="K273" s="35"/>
      <c r="L273" s="35"/>
    </row>
    <row r="274" spans="1:12" ht="72">
      <c r="A274" s="73" t="s">
        <v>75</v>
      </c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</row>
    <row r="275" spans="1:12" ht="72">
      <c r="A275" s="73" t="s">
        <v>79</v>
      </c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</row>
    <row r="276" spans="1:12" ht="72">
      <c r="A276" s="79" t="s">
        <v>161</v>
      </c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</row>
    <row r="277" spans="1:12" ht="72.75" thickBo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</row>
    <row r="278" spans="1:12" ht="72.75" thickBot="1">
      <c r="A278" s="74" t="s">
        <v>27</v>
      </c>
      <c r="B278" s="76" t="s">
        <v>73</v>
      </c>
      <c r="C278" s="77" t="s">
        <v>15</v>
      </c>
      <c r="D278" s="67" t="s">
        <v>16</v>
      </c>
      <c r="E278" s="68"/>
      <c r="F278" s="69"/>
      <c r="G278" s="76" t="s">
        <v>74</v>
      </c>
      <c r="H278" s="67" t="s">
        <v>17</v>
      </c>
      <c r="I278" s="68"/>
      <c r="J278" s="69"/>
      <c r="K278" s="67" t="s">
        <v>18</v>
      </c>
      <c r="L278" s="69"/>
    </row>
    <row r="279" spans="1:12" ht="86.25" thickBot="1">
      <c r="A279" s="75"/>
      <c r="B279" s="64"/>
      <c r="C279" s="78"/>
      <c r="D279" s="5" t="s">
        <v>0</v>
      </c>
      <c r="E279" s="6" t="s">
        <v>1</v>
      </c>
      <c r="F279" s="6" t="s">
        <v>2</v>
      </c>
      <c r="G279" s="64"/>
      <c r="H279" s="7" t="s">
        <v>179</v>
      </c>
      <c r="I279" s="39" t="s">
        <v>180</v>
      </c>
      <c r="J279" s="6" t="s">
        <v>5</v>
      </c>
      <c r="K279" s="6" t="s">
        <v>19</v>
      </c>
      <c r="L279" s="6" t="s">
        <v>4</v>
      </c>
    </row>
    <row r="280" spans="1:12" ht="72.75" thickBot="1">
      <c r="A280" s="40">
        <v>1</v>
      </c>
      <c r="B280" s="10">
        <v>2</v>
      </c>
      <c r="C280" s="11">
        <v>3</v>
      </c>
      <c r="D280" s="41">
        <v>4</v>
      </c>
      <c r="E280" s="10">
        <v>5</v>
      </c>
      <c r="F280" s="10">
        <v>6</v>
      </c>
      <c r="G280" s="10">
        <v>7</v>
      </c>
      <c r="H280" s="42">
        <v>8</v>
      </c>
      <c r="I280" s="10">
        <v>9</v>
      </c>
      <c r="J280" s="10">
        <v>10</v>
      </c>
      <c r="K280" s="42">
        <v>11</v>
      </c>
      <c r="L280" s="10">
        <v>12</v>
      </c>
    </row>
    <row r="281" spans="1:12" ht="72.75" thickBot="1">
      <c r="A281" s="67" t="s">
        <v>6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9"/>
    </row>
    <row r="282" spans="1:12" ht="72.75" thickBot="1">
      <c r="A282" s="15">
        <v>32</v>
      </c>
      <c r="B282" s="16" t="s">
        <v>41</v>
      </c>
      <c r="C282" s="17">
        <v>120</v>
      </c>
      <c r="D282" s="22">
        <v>3.73</v>
      </c>
      <c r="E282" s="22">
        <v>4.48</v>
      </c>
      <c r="F282" s="22">
        <v>15.06</v>
      </c>
      <c r="G282" s="22">
        <v>115.2</v>
      </c>
      <c r="H282" s="22">
        <v>0.05</v>
      </c>
      <c r="I282" s="22">
        <v>0.04</v>
      </c>
      <c r="J282" s="22">
        <v>1.17</v>
      </c>
      <c r="K282" s="22">
        <v>109.6</v>
      </c>
      <c r="L282" s="22">
        <v>0.18</v>
      </c>
    </row>
    <row r="283" spans="1:12" ht="72.75" thickBot="1">
      <c r="A283" s="15">
        <v>2</v>
      </c>
      <c r="B283" s="21" t="s">
        <v>121</v>
      </c>
      <c r="C283" s="17">
        <v>150</v>
      </c>
      <c r="D283" s="22">
        <v>1.25</v>
      </c>
      <c r="E283" s="22">
        <v>1.25</v>
      </c>
      <c r="F283" s="22">
        <v>10.42</v>
      </c>
      <c r="G283" s="22">
        <v>48.33</v>
      </c>
      <c r="H283" s="22">
        <v>0.02</v>
      </c>
      <c r="I283" s="22">
        <v>0.01</v>
      </c>
      <c r="J283" s="22">
        <v>0.54</v>
      </c>
      <c r="K283" s="22">
        <v>85</v>
      </c>
      <c r="L283" s="22">
        <v>0.02</v>
      </c>
    </row>
    <row r="284" spans="1:12" ht="72.75" thickBot="1">
      <c r="A284" s="15">
        <v>3</v>
      </c>
      <c r="B284" s="21" t="s">
        <v>46</v>
      </c>
      <c r="C284" s="23" t="s">
        <v>177</v>
      </c>
      <c r="D284" s="18">
        <v>3.16</v>
      </c>
      <c r="E284" s="18">
        <v>5.8</v>
      </c>
      <c r="F284" s="18">
        <v>8.3</v>
      </c>
      <c r="G284" s="18">
        <v>118</v>
      </c>
      <c r="H284" s="18">
        <v>0.02</v>
      </c>
      <c r="I284" s="18">
        <v>0.02</v>
      </c>
      <c r="J284" s="18">
        <v>0.11</v>
      </c>
      <c r="K284" s="18">
        <v>74.72</v>
      </c>
      <c r="L284" s="18">
        <v>0.31</v>
      </c>
    </row>
    <row r="285" spans="1:12" ht="72.75" thickBot="1">
      <c r="A285" s="15"/>
      <c r="B285" s="21" t="s">
        <v>7</v>
      </c>
      <c r="C285" s="23"/>
      <c r="D285" s="18">
        <f>SUM(D282:D284)</f>
        <v>8.14</v>
      </c>
      <c r="E285" s="18">
        <f aca="true" t="shared" si="42" ref="E285:L285">SUM(E282+E283+E284)</f>
        <v>11.530000000000001</v>
      </c>
      <c r="F285" s="18">
        <f t="shared" si="42"/>
        <v>33.78</v>
      </c>
      <c r="G285" s="18">
        <f t="shared" si="42"/>
        <v>281.53</v>
      </c>
      <c r="H285" s="18">
        <f t="shared" si="42"/>
        <v>0.09000000000000001</v>
      </c>
      <c r="I285" s="18">
        <f t="shared" si="42"/>
        <v>0.07</v>
      </c>
      <c r="J285" s="18">
        <f t="shared" si="42"/>
        <v>1.82</v>
      </c>
      <c r="K285" s="18">
        <f t="shared" si="42"/>
        <v>269.32</v>
      </c>
      <c r="L285" s="18">
        <f t="shared" si="42"/>
        <v>0.51</v>
      </c>
    </row>
    <row r="286" spans="1:12" ht="72.75" thickBot="1">
      <c r="A286" s="67" t="s">
        <v>80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9"/>
    </row>
    <row r="287" spans="1:12" ht="72.75" thickBot="1">
      <c r="A287" s="15" t="s">
        <v>31</v>
      </c>
      <c r="B287" s="21" t="s">
        <v>81</v>
      </c>
      <c r="C287" s="24" t="s">
        <v>166</v>
      </c>
      <c r="D287" s="18">
        <v>0.19</v>
      </c>
      <c r="E287" s="18">
        <v>0.1</v>
      </c>
      <c r="F287" s="18">
        <v>9.6</v>
      </c>
      <c r="G287" s="18">
        <v>43.7</v>
      </c>
      <c r="H287" s="18">
        <v>0.01</v>
      </c>
      <c r="I287" s="18">
        <v>0.01</v>
      </c>
      <c r="J287" s="18">
        <v>1.9</v>
      </c>
      <c r="K287" s="18">
        <v>6.65</v>
      </c>
      <c r="L287" s="18">
        <v>0.19</v>
      </c>
    </row>
    <row r="288" spans="1:12" ht="72.75" thickBot="1">
      <c r="A288" s="15"/>
      <c r="B288" s="21" t="s">
        <v>7</v>
      </c>
      <c r="C288" s="23"/>
      <c r="D288" s="18">
        <f aca="true" t="shared" si="43" ref="D288:L288">SUM(D287)</f>
        <v>0.19</v>
      </c>
      <c r="E288" s="18">
        <f t="shared" si="43"/>
        <v>0.1</v>
      </c>
      <c r="F288" s="18">
        <f t="shared" si="43"/>
        <v>9.6</v>
      </c>
      <c r="G288" s="18">
        <f t="shared" si="43"/>
        <v>43.7</v>
      </c>
      <c r="H288" s="18">
        <f t="shared" si="43"/>
        <v>0.01</v>
      </c>
      <c r="I288" s="18">
        <f t="shared" si="43"/>
        <v>0.01</v>
      </c>
      <c r="J288" s="18">
        <f t="shared" si="43"/>
        <v>1.9</v>
      </c>
      <c r="K288" s="18">
        <f t="shared" si="43"/>
        <v>6.65</v>
      </c>
      <c r="L288" s="18">
        <f t="shared" si="43"/>
        <v>0.19</v>
      </c>
    </row>
    <row r="289" spans="1:12" ht="72.75" thickBot="1">
      <c r="A289" s="67" t="s">
        <v>9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9"/>
    </row>
    <row r="290" spans="1:12" ht="72.75" thickBot="1">
      <c r="A290" s="25">
        <v>17</v>
      </c>
      <c r="B290" s="27" t="s">
        <v>140</v>
      </c>
      <c r="C290" s="17">
        <v>45</v>
      </c>
      <c r="D290" s="18">
        <v>0.7</v>
      </c>
      <c r="E290" s="18">
        <v>4.57</v>
      </c>
      <c r="F290" s="18">
        <v>3.68</v>
      </c>
      <c r="G290" s="18">
        <v>60</v>
      </c>
      <c r="H290" s="43">
        <v>0.02</v>
      </c>
      <c r="I290" s="18">
        <v>0.01</v>
      </c>
      <c r="J290" s="18">
        <v>4.52</v>
      </c>
      <c r="K290" s="18">
        <v>10.75</v>
      </c>
      <c r="L290" s="18">
        <v>0</v>
      </c>
    </row>
    <row r="291" spans="1:12" ht="72.75" thickBot="1">
      <c r="A291" s="15">
        <v>67</v>
      </c>
      <c r="B291" s="21" t="s">
        <v>50</v>
      </c>
      <c r="C291" s="45">
        <v>200</v>
      </c>
      <c r="D291" s="18">
        <v>4.24</v>
      </c>
      <c r="E291" s="18">
        <v>5.2</v>
      </c>
      <c r="F291" s="18">
        <v>20.24</v>
      </c>
      <c r="G291" s="18">
        <v>112.8</v>
      </c>
      <c r="H291" s="18">
        <v>0.11</v>
      </c>
      <c r="I291" s="43">
        <v>0.06</v>
      </c>
      <c r="J291" s="36">
        <v>9.64</v>
      </c>
      <c r="K291" s="18">
        <v>21.3</v>
      </c>
      <c r="L291" s="19">
        <v>0.96</v>
      </c>
    </row>
    <row r="292" spans="1:12" ht="72.75" thickBot="1">
      <c r="A292" s="15">
        <v>42</v>
      </c>
      <c r="B292" s="21" t="s">
        <v>128</v>
      </c>
      <c r="C292" s="23" t="s">
        <v>169</v>
      </c>
      <c r="D292" s="18">
        <v>12.06</v>
      </c>
      <c r="E292" s="18">
        <v>13.99</v>
      </c>
      <c r="F292" s="18">
        <v>33.57</v>
      </c>
      <c r="G292" s="18">
        <v>311.2</v>
      </c>
      <c r="H292" s="18">
        <v>0.05</v>
      </c>
      <c r="I292" s="18">
        <v>0.04</v>
      </c>
      <c r="J292" s="18">
        <v>1.68</v>
      </c>
      <c r="K292" s="18">
        <v>4.81</v>
      </c>
      <c r="L292" s="18">
        <v>0.8</v>
      </c>
    </row>
    <row r="293" spans="1:12" ht="144.75" thickBot="1">
      <c r="A293" s="15">
        <v>20</v>
      </c>
      <c r="B293" s="21" t="s">
        <v>168</v>
      </c>
      <c r="C293" s="17">
        <v>150</v>
      </c>
      <c r="D293" s="18">
        <v>0</v>
      </c>
      <c r="E293" s="18">
        <v>0</v>
      </c>
      <c r="F293" s="18">
        <v>11.25</v>
      </c>
      <c r="G293" s="18">
        <v>45</v>
      </c>
      <c r="H293" s="18">
        <v>0</v>
      </c>
      <c r="I293" s="18">
        <v>0</v>
      </c>
      <c r="J293" s="18">
        <v>0</v>
      </c>
      <c r="K293" s="18">
        <v>0.36</v>
      </c>
      <c r="L293" s="18">
        <v>0.06</v>
      </c>
    </row>
    <row r="294" spans="1:12" ht="72.75" thickBot="1">
      <c r="A294" s="15" t="s">
        <v>31</v>
      </c>
      <c r="B294" s="21" t="s">
        <v>82</v>
      </c>
      <c r="C294" s="17">
        <v>35</v>
      </c>
      <c r="D294" s="18">
        <v>2.8</v>
      </c>
      <c r="E294" s="18">
        <v>0.35</v>
      </c>
      <c r="F294" s="18">
        <v>16.87</v>
      </c>
      <c r="G294" s="18">
        <v>82.6</v>
      </c>
      <c r="H294" s="18">
        <v>0.06</v>
      </c>
      <c r="I294" s="18">
        <v>0.03</v>
      </c>
      <c r="J294" s="18">
        <v>0</v>
      </c>
      <c r="K294" s="18">
        <v>8.4</v>
      </c>
      <c r="L294" s="18">
        <v>0.7</v>
      </c>
    </row>
    <row r="295" spans="1:12" ht="72.75" thickBot="1">
      <c r="A295" s="15" t="s">
        <v>31</v>
      </c>
      <c r="B295" s="21" t="s">
        <v>94</v>
      </c>
      <c r="C295" s="17">
        <v>40</v>
      </c>
      <c r="D295" s="18">
        <v>2.24</v>
      </c>
      <c r="E295" s="18">
        <v>0.48</v>
      </c>
      <c r="F295" s="18">
        <v>19.76</v>
      </c>
      <c r="G295" s="18">
        <v>92.8</v>
      </c>
      <c r="H295" s="18">
        <v>0.05</v>
      </c>
      <c r="I295" s="18">
        <v>0.02</v>
      </c>
      <c r="J295" s="18">
        <v>0</v>
      </c>
      <c r="K295" s="18">
        <v>9.6</v>
      </c>
      <c r="L295" s="18">
        <v>1.28</v>
      </c>
    </row>
    <row r="296" spans="1:12" ht="72.75" thickBot="1">
      <c r="A296" s="25"/>
      <c r="B296" s="27" t="s">
        <v>25</v>
      </c>
      <c r="C296" s="17"/>
      <c r="D296" s="22">
        <f>SUM(D290:D295)</f>
        <v>22.04</v>
      </c>
      <c r="E296" s="22">
        <f aca="true" t="shared" si="44" ref="E296:L296">SUM(E290:E295)</f>
        <v>24.59</v>
      </c>
      <c r="F296" s="22">
        <f t="shared" si="44"/>
        <v>105.37</v>
      </c>
      <c r="G296" s="22">
        <f t="shared" si="44"/>
        <v>704.4</v>
      </c>
      <c r="H296" s="22">
        <f t="shared" si="44"/>
        <v>0.29</v>
      </c>
      <c r="I296" s="22">
        <f t="shared" si="44"/>
        <v>0.15999999999999998</v>
      </c>
      <c r="J296" s="22">
        <f t="shared" si="44"/>
        <v>15.84</v>
      </c>
      <c r="K296" s="22">
        <f t="shared" si="44"/>
        <v>55.22</v>
      </c>
      <c r="L296" s="22">
        <f t="shared" si="44"/>
        <v>3.8</v>
      </c>
    </row>
    <row r="297" spans="1:12" ht="72.75" thickBot="1">
      <c r="A297" s="67" t="s">
        <v>24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9"/>
    </row>
    <row r="298" spans="1:12" ht="72.75" thickBot="1">
      <c r="A298" s="15">
        <v>21</v>
      </c>
      <c r="B298" s="28" t="s">
        <v>26</v>
      </c>
      <c r="C298" s="23" t="s">
        <v>171</v>
      </c>
      <c r="D298" s="22">
        <v>4.06</v>
      </c>
      <c r="E298" s="22">
        <v>4.48</v>
      </c>
      <c r="F298" s="22">
        <v>5.6</v>
      </c>
      <c r="G298" s="22">
        <v>82.6</v>
      </c>
      <c r="H298" s="22">
        <v>0.04</v>
      </c>
      <c r="I298" s="22">
        <v>0.24</v>
      </c>
      <c r="J298" s="22">
        <v>0.98</v>
      </c>
      <c r="K298" s="22">
        <v>168</v>
      </c>
      <c r="L298" s="22">
        <v>0.14</v>
      </c>
    </row>
    <row r="299" spans="1:12" ht="144.75" thickBot="1">
      <c r="A299" s="15" t="s">
        <v>31</v>
      </c>
      <c r="B299" s="21" t="s">
        <v>125</v>
      </c>
      <c r="C299" s="23" t="s">
        <v>144</v>
      </c>
      <c r="D299" s="18">
        <v>0.39</v>
      </c>
      <c r="E299" s="18">
        <v>0.52</v>
      </c>
      <c r="F299" s="18">
        <v>9.1</v>
      </c>
      <c r="G299" s="18">
        <v>37.7</v>
      </c>
      <c r="H299" s="18">
        <v>0.01</v>
      </c>
      <c r="I299" s="18">
        <v>0.01</v>
      </c>
      <c r="J299" s="18">
        <v>0</v>
      </c>
      <c r="K299" s="18">
        <v>1.56</v>
      </c>
      <c r="L299" s="18">
        <v>0.1</v>
      </c>
    </row>
    <row r="300" spans="1:12" ht="72.75" thickBot="1">
      <c r="A300" s="15"/>
      <c r="B300" s="21" t="s">
        <v>7</v>
      </c>
      <c r="C300" s="17"/>
      <c r="D300" s="18">
        <f aca="true" t="shared" si="45" ref="D300:L300">SUM(D298:D298)</f>
        <v>4.06</v>
      </c>
      <c r="E300" s="18">
        <f t="shared" si="45"/>
        <v>4.48</v>
      </c>
      <c r="F300" s="18">
        <f t="shared" si="45"/>
        <v>5.6</v>
      </c>
      <c r="G300" s="18">
        <f t="shared" si="45"/>
        <v>82.6</v>
      </c>
      <c r="H300" s="18">
        <f t="shared" si="45"/>
        <v>0.04</v>
      </c>
      <c r="I300" s="18">
        <f t="shared" si="45"/>
        <v>0.24</v>
      </c>
      <c r="J300" s="18">
        <f t="shared" si="45"/>
        <v>0.98</v>
      </c>
      <c r="K300" s="18">
        <f t="shared" si="45"/>
        <v>168</v>
      </c>
      <c r="L300" s="18">
        <f t="shared" si="45"/>
        <v>0.14</v>
      </c>
    </row>
    <row r="301" spans="1:12" ht="72.75" thickBot="1">
      <c r="A301" s="70" t="s">
        <v>181</v>
      </c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2"/>
    </row>
    <row r="302" spans="1:12" ht="144.75" thickBot="1">
      <c r="A302" s="25">
        <v>55</v>
      </c>
      <c r="B302" s="21" t="s">
        <v>87</v>
      </c>
      <c r="C302" s="23" t="s">
        <v>109</v>
      </c>
      <c r="D302" s="18">
        <v>14.65</v>
      </c>
      <c r="E302" s="18">
        <v>19.41</v>
      </c>
      <c r="F302" s="18">
        <v>27.67</v>
      </c>
      <c r="G302" s="18">
        <v>350</v>
      </c>
      <c r="H302" s="18">
        <v>0.07</v>
      </c>
      <c r="I302" s="18">
        <v>0.06</v>
      </c>
      <c r="J302" s="18">
        <v>0.3</v>
      </c>
      <c r="K302" s="18">
        <v>171.93</v>
      </c>
      <c r="L302" s="18">
        <v>0.75</v>
      </c>
    </row>
    <row r="303" spans="1:12" ht="72.75" thickBot="1">
      <c r="A303" s="25">
        <v>13</v>
      </c>
      <c r="B303" s="29" t="s">
        <v>8</v>
      </c>
      <c r="C303" s="24" t="s">
        <v>111</v>
      </c>
      <c r="D303" s="18">
        <v>0</v>
      </c>
      <c r="E303" s="18">
        <v>0</v>
      </c>
      <c r="F303" s="18">
        <v>8.98</v>
      </c>
      <c r="G303" s="18">
        <v>30</v>
      </c>
      <c r="H303" s="18">
        <v>0</v>
      </c>
      <c r="I303" s="18">
        <v>0</v>
      </c>
      <c r="J303" s="18">
        <v>0</v>
      </c>
      <c r="K303" s="18">
        <v>0.27</v>
      </c>
      <c r="L303" s="18">
        <v>0.05</v>
      </c>
    </row>
    <row r="304" spans="1:12" ht="156" thickBot="1">
      <c r="A304" s="15" t="s">
        <v>31</v>
      </c>
      <c r="B304" s="21" t="s">
        <v>182</v>
      </c>
      <c r="C304" s="23" t="s">
        <v>145</v>
      </c>
      <c r="D304" s="18">
        <v>0.28</v>
      </c>
      <c r="E304" s="18">
        <v>0.28</v>
      </c>
      <c r="F304" s="18">
        <v>6.9</v>
      </c>
      <c r="G304" s="18">
        <v>33.08</v>
      </c>
      <c r="H304" s="18">
        <v>0.03</v>
      </c>
      <c r="I304" s="18">
        <v>0.02</v>
      </c>
      <c r="J304" s="18">
        <v>7.04</v>
      </c>
      <c r="K304" s="18">
        <v>11.26</v>
      </c>
      <c r="L304" s="18">
        <v>1.56</v>
      </c>
    </row>
    <row r="305" spans="1:12" ht="72.75" thickBot="1">
      <c r="A305" s="9"/>
      <c r="B305" s="21" t="s">
        <v>7</v>
      </c>
      <c r="C305" s="23"/>
      <c r="D305" s="18">
        <f>SUM(D302:D304)</f>
        <v>14.93</v>
      </c>
      <c r="E305" s="18">
        <f aca="true" t="shared" si="46" ref="E305:L305">SUM(E302:E304)</f>
        <v>19.69</v>
      </c>
      <c r="F305" s="18">
        <f t="shared" si="46"/>
        <v>43.550000000000004</v>
      </c>
      <c r="G305" s="18">
        <f t="shared" si="46"/>
        <v>413.08</v>
      </c>
      <c r="H305" s="18">
        <f t="shared" si="46"/>
        <v>0.1</v>
      </c>
      <c r="I305" s="18">
        <f t="shared" si="46"/>
        <v>0.08</v>
      </c>
      <c r="J305" s="18">
        <f t="shared" si="46"/>
        <v>7.34</v>
      </c>
      <c r="K305" s="18">
        <f t="shared" si="46"/>
        <v>183.46</v>
      </c>
      <c r="L305" s="18">
        <f t="shared" si="46"/>
        <v>2.3600000000000003</v>
      </c>
    </row>
    <row r="306" spans="1:12" ht="86.25" thickBot="1">
      <c r="A306" s="15"/>
      <c r="B306" s="21"/>
      <c r="C306" s="23"/>
      <c r="D306" s="5" t="s">
        <v>0</v>
      </c>
      <c r="E306" s="6" t="s">
        <v>1</v>
      </c>
      <c r="F306" s="6" t="s">
        <v>2</v>
      </c>
      <c r="G306" s="30" t="s">
        <v>3</v>
      </c>
      <c r="H306" s="7" t="s">
        <v>179</v>
      </c>
      <c r="I306" s="7" t="s">
        <v>180</v>
      </c>
      <c r="J306" s="6" t="s">
        <v>5</v>
      </c>
      <c r="K306" s="6" t="s">
        <v>19</v>
      </c>
      <c r="L306" s="6" t="s">
        <v>4</v>
      </c>
    </row>
    <row r="307" spans="1:12" ht="72.75" thickBot="1">
      <c r="A307" s="15"/>
      <c r="B307" s="31" t="s">
        <v>11</v>
      </c>
      <c r="C307" s="23"/>
      <c r="D307" s="18">
        <f aca="true" t="shared" si="47" ref="D307:L307">SUM(D285+D288+D296+D300+D305)</f>
        <v>49.36</v>
      </c>
      <c r="E307" s="18">
        <f t="shared" si="47"/>
        <v>60.39</v>
      </c>
      <c r="F307" s="18">
        <f t="shared" si="47"/>
        <v>197.9</v>
      </c>
      <c r="G307" s="18">
        <f t="shared" si="47"/>
        <v>1525.3099999999997</v>
      </c>
      <c r="H307" s="18">
        <f t="shared" si="47"/>
        <v>0.53</v>
      </c>
      <c r="I307" s="18">
        <f t="shared" si="47"/>
        <v>0.5599999999999999</v>
      </c>
      <c r="J307" s="18">
        <f t="shared" si="47"/>
        <v>27.88</v>
      </c>
      <c r="K307" s="18">
        <f t="shared" si="47"/>
        <v>682.65</v>
      </c>
      <c r="L307" s="18">
        <f t="shared" si="47"/>
        <v>7</v>
      </c>
    </row>
    <row r="308" spans="1:12" ht="72.75" thickBot="1">
      <c r="A308" s="15"/>
      <c r="B308" s="31" t="s">
        <v>12</v>
      </c>
      <c r="C308" s="23"/>
      <c r="D308" s="18">
        <v>39.9</v>
      </c>
      <c r="E308" s="18">
        <v>44.65</v>
      </c>
      <c r="F308" s="18">
        <v>192.85</v>
      </c>
      <c r="G308" s="18">
        <v>1330</v>
      </c>
      <c r="H308" s="18">
        <v>0.76</v>
      </c>
      <c r="I308" s="18">
        <v>0.86</v>
      </c>
      <c r="J308" s="18">
        <v>42.75</v>
      </c>
      <c r="K308" s="18">
        <v>760</v>
      </c>
      <c r="L308" s="18">
        <v>9.5</v>
      </c>
    </row>
    <row r="309" spans="1:12" ht="143.25" thickBot="1">
      <c r="A309" s="9"/>
      <c r="B309" s="32" t="s">
        <v>13</v>
      </c>
      <c r="C309" s="6"/>
      <c r="D309" s="19">
        <f aca="true" t="shared" si="48" ref="D309:L309">D307*100/D308</f>
        <v>123.7092731829574</v>
      </c>
      <c r="E309" s="19">
        <f t="shared" si="48"/>
        <v>135.25195968645016</v>
      </c>
      <c r="F309" s="19">
        <f t="shared" si="48"/>
        <v>102.61861550427794</v>
      </c>
      <c r="G309" s="19">
        <f t="shared" si="48"/>
        <v>114.68496240601502</v>
      </c>
      <c r="H309" s="19">
        <f t="shared" si="48"/>
        <v>69.73684210526315</v>
      </c>
      <c r="I309" s="19">
        <f t="shared" si="48"/>
        <v>65.11627906976743</v>
      </c>
      <c r="J309" s="19">
        <f t="shared" si="48"/>
        <v>65.21637426900585</v>
      </c>
      <c r="K309" s="19">
        <f t="shared" si="48"/>
        <v>89.82236842105263</v>
      </c>
      <c r="L309" s="19">
        <f t="shared" si="48"/>
        <v>73.6842105263158</v>
      </c>
    </row>
    <row r="310" spans="1:12" ht="72">
      <c r="A310" s="33"/>
      <c r="B310" s="4"/>
      <c r="C310" s="34"/>
      <c r="D310" s="35"/>
      <c r="E310" s="35"/>
      <c r="F310" s="35"/>
      <c r="G310" s="35"/>
      <c r="H310" s="35"/>
      <c r="I310" s="35"/>
      <c r="J310" s="35"/>
      <c r="K310" s="35"/>
      <c r="L310" s="35"/>
    </row>
    <row r="311" spans="1:12" ht="72">
      <c r="A311" s="33"/>
      <c r="B311" s="2" t="s">
        <v>117</v>
      </c>
      <c r="C311" s="2"/>
      <c r="E311" s="35"/>
      <c r="F311" s="35"/>
      <c r="G311" s="35"/>
      <c r="H311" s="35"/>
      <c r="I311" s="35"/>
      <c r="J311" s="35"/>
      <c r="K311" s="35"/>
      <c r="L311" s="35"/>
    </row>
    <row r="312" spans="1:12" ht="83.25">
      <c r="A312" s="33"/>
      <c r="B312" s="2" t="s">
        <v>183</v>
      </c>
      <c r="L312" s="35"/>
    </row>
    <row r="313" spans="1:12" ht="72">
      <c r="A313" s="33"/>
      <c r="B313" s="2" t="s">
        <v>116</v>
      </c>
      <c r="L313" s="35"/>
    </row>
    <row r="314" spans="1:12" ht="72">
      <c r="A314" s="33"/>
      <c r="B314" s="2" t="s">
        <v>163</v>
      </c>
      <c r="L314" s="35"/>
    </row>
    <row r="315" spans="1:12" ht="83.25">
      <c r="A315" s="33"/>
      <c r="B315" s="2" t="s">
        <v>184</v>
      </c>
      <c r="C315" s="2"/>
      <c r="E315" s="35"/>
      <c r="F315" s="35"/>
      <c r="G315" s="35"/>
      <c r="H315" s="35"/>
      <c r="I315" s="35"/>
      <c r="J315" s="35"/>
      <c r="K315" s="35"/>
      <c r="L315" s="35"/>
    </row>
    <row r="316" spans="1:12" ht="72">
      <c r="A316" s="33"/>
      <c r="B316" s="2" t="s">
        <v>176</v>
      </c>
      <c r="C316" s="2"/>
      <c r="E316" s="35"/>
      <c r="F316" s="35"/>
      <c r="G316" s="35"/>
      <c r="H316" s="35"/>
      <c r="I316" s="35"/>
      <c r="J316" s="35"/>
      <c r="K316" s="35"/>
      <c r="L316" s="35"/>
    </row>
    <row r="317" spans="1:12" ht="72">
      <c r="A317" s="73" t="s">
        <v>76</v>
      </c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</row>
    <row r="318" spans="1:12" ht="72">
      <c r="A318" s="73" t="s">
        <v>79</v>
      </c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</row>
    <row r="319" spans="1:12" ht="72">
      <c r="A319" s="79" t="s">
        <v>161</v>
      </c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</row>
    <row r="320" spans="1:12" ht="72.75" thickBo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</row>
    <row r="321" spans="1:12" ht="72.75" thickBot="1">
      <c r="A321" s="74" t="s">
        <v>27</v>
      </c>
      <c r="B321" s="76" t="s">
        <v>73</v>
      </c>
      <c r="C321" s="77" t="s">
        <v>15</v>
      </c>
      <c r="D321" s="67" t="s">
        <v>16</v>
      </c>
      <c r="E321" s="68"/>
      <c r="F321" s="69"/>
      <c r="G321" s="76" t="s">
        <v>74</v>
      </c>
      <c r="H321" s="67" t="s">
        <v>17</v>
      </c>
      <c r="I321" s="68"/>
      <c r="J321" s="69"/>
      <c r="K321" s="67" t="s">
        <v>18</v>
      </c>
      <c r="L321" s="69"/>
    </row>
    <row r="322" spans="1:12" ht="86.25" thickBot="1">
      <c r="A322" s="75"/>
      <c r="B322" s="64"/>
      <c r="C322" s="78"/>
      <c r="D322" s="5" t="s">
        <v>0</v>
      </c>
      <c r="E322" s="6" t="s">
        <v>1</v>
      </c>
      <c r="F322" s="6" t="s">
        <v>2</v>
      </c>
      <c r="G322" s="64"/>
      <c r="H322" s="7" t="s">
        <v>179</v>
      </c>
      <c r="I322" s="39" t="s">
        <v>180</v>
      </c>
      <c r="J322" s="6" t="s">
        <v>5</v>
      </c>
      <c r="K322" s="6" t="s">
        <v>19</v>
      </c>
      <c r="L322" s="6" t="s">
        <v>4</v>
      </c>
    </row>
    <row r="323" spans="1:12" ht="72.75" thickBot="1">
      <c r="A323" s="40">
        <v>1</v>
      </c>
      <c r="B323" s="10">
        <v>2</v>
      </c>
      <c r="C323" s="11">
        <v>3</v>
      </c>
      <c r="D323" s="41">
        <v>4</v>
      </c>
      <c r="E323" s="10">
        <v>5</v>
      </c>
      <c r="F323" s="10">
        <v>6</v>
      </c>
      <c r="G323" s="10">
        <v>7</v>
      </c>
      <c r="H323" s="42">
        <v>8</v>
      </c>
      <c r="I323" s="10">
        <v>9</v>
      </c>
      <c r="J323" s="10">
        <v>10</v>
      </c>
      <c r="K323" s="42">
        <v>11</v>
      </c>
      <c r="L323" s="10">
        <v>12</v>
      </c>
    </row>
    <row r="324" spans="1:12" ht="72.75" thickBot="1">
      <c r="A324" s="67" t="s">
        <v>6</v>
      </c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9"/>
    </row>
    <row r="325" spans="1:12" ht="72.75" thickBot="1">
      <c r="A325" s="25">
        <v>37</v>
      </c>
      <c r="B325" s="27" t="s">
        <v>42</v>
      </c>
      <c r="C325" s="17">
        <v>80</v>
      </c>
      <c r="D325" s="22">
        <v>4.5</v>
      </c>
      <c r="E325" s="22">
        <v>5.8</v>
      </c>
      <c r="F325" s="22">
        <v>25.96</v>
      </c>
      <c r="G325" s="22">
        <v>195.3</v>
      </c>
      <c r="H325" s="22">
        <v>0.04</v>
      </c>
      <c r="I325" s="22">
        <v>0.07</v>
      </c>
      <c r="J325" s="22">
        <v>0.39</v>
      </c>
      <c r="K325" s="22">
        <v>64.43</v>
      </c>
      <c r="L325" s="22">
        <v>0.96</v>
      </c>
    </row>
    <row r="326" spans="1:12" ht="144.75" thickBot="1">
      <c r="A326" s="25">
        <v>38</v>
      </c>
      <c r="B326" s="21" t="s">
        <v>138</v>
      </c>
      <c r="C326" s="23" t="s">
        <v>106</v>
      </c>
      <c r="D326" s="18">
        <v>2.25</v>
      </c>
      <c r="E326" s="18">
        <v>0.09</v>
      </c>
      <c r="F326" s="18">
        <v>3.74</v>
      </c>
      <c r="G326" s="18">
        <v>24.75</v>
      </c>
      <c r="H326" s="18">
        <v>0.15</v>
      </c>
      <c r="I326" s="18">
        <v>0.08</v>
      </c>
      <c r="J326" s="18">
        <v>4.5</v>
      </c>
      <c r="K326" s="18">
        <v>11.7</v>
      </c>
      <c r="L326" s="18">
        <v>0.32</v>
      </c>
    </row>
    <row r="327" spans="1:12" ht="72.75" thickBot="1">
      <c r="A327" s="15">
        <v>15</v>
      </c>
      <c r="B327" s="21" t="s">
        <v>14</v>
      </c>
      <c r="C327" s="17">
        <v>150</v>
      </c>
      <c r="D327" s="18">
        <v>1.25</v>
      </c>
      <c r="E327" s="18">
        <v>1.33</v>
      </c>
      <c r="F327" s="18">
        <v>10.08</v>
      </c>
      <c r="G327" s="18">
        <v>50</v>
      </c>
      <c r="H327" s="36">
        <v>0.02</v>
      </c>
      <c r="I327" s="36">
        <v>0.01</v>
      </c>
      <c r="J327" s="36">
        <v>0.54</v>
      </c>
      <c r="K327" s="18">
        <v>83.33</v>
      </c>
      <c r="L327" s="18">
        <v>0.01</v>
      </c>
    </row>
    <row r="328" spans="1:12" ht="72.75" thickBot="1">
      <c r="A328" s="15">
        <v>16</v>
      </c>
      <c r="B328" s="21" t="s">
        <v>43</v>
      </c>
      <c r="C328" s="24" t="s">
        <v>148</v>
      </c>
      <c r="D328" s="18">
        <v>1.55</v>
      </c>
      <c r="E328" s="18">
        <v>5.11</v>
      </c>
      <c r="F328" s="18">
        <v>9.77</v>
      </c>
      <c r="G328" s="18">
        <v>93</v>
      </c>
      <c r="H328" s="18">
        <v>0.02</v>
      </c>
      <c r="I328" s="18">
        <v>0.01</v>
      </c>
      <c r="J328" s="18">
        <v>0</v>
      </c>
      <c r="K328" s="18">
        <v>4.72</v>
      </c>
      <c r="L328" s="18">
        <v>0.23</v>
      </c>
    </row>
    <row r="329" spans="1:12" ht="72.75" thickBot="1">
      <c r="A329" s="15"/>
      <c r="B329" s="21" t="s">
        <v>7</v>
      </c>
      <c r="C329" s="23"/>
      <c r="D329" s="18">
        <f>SUM(D325:D328)</f>
        <v>9.55</v>
      </c>
      <c r="E329" s="18">
        <f aca="true" t="shared" si="49" ref="E329:L329">SUM(E325+E326+E328)</f>
        <v>11</v>
      </c>
      <c r="F329" s="18">
        <f t="shared" si="49"/>
        <v>39.47</v>
      </c>
      <c r="G329" s="18">
        <f t="shared" si="49"/>
        <v>313.05</v>
      </c>
      <c r="H329" s="18">
        <f t="shared" si="49"/>
        <v>0.21</v>
      </c>
      <c r="I329" s="18">
        <f t="shared" si="49"/>
        <v>0.16000000000000003</v>
      </c>
      <c r="J329" s="18">
        <f t="shared" si="49"/>
        <v>4.89</v>
      </c>
      <c r="K329" s="18">
        <f t="shared" si="49"/>
        <v>80.85000000000001</v>
      </c>
      <c r="L329" s="18">
        <f t="shared" si="49"/>
        <v>1.51</v>
      </c>
    </row>
    <row r="330" spans="1:12" ht="72.75" thickBot="1">
      <c r="A330" s="67" t="s">
        <v>80</v>
      </c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9"/>
    </row>
    <row r="331" spans="1:12" ht="72.75" thickBot="1">
      <c r="A331" s="15" t="s">
        <v>31</v>
      </c>
      <c r="B331" s="21" t="s">
        <v>81</v>
      </c>
      <c r="C331" s="24" t="s">
        <v>166</v>
      </c>
      <c r="D331" s="18">
        <v>0.19</v>
      </c>
      <c r="E331" s="18">
        <v>0.1</v>
      </c>
      <c r="F331" s="18">
        <v>9.6</v>
      </c>
      <c r="G331" s="18">
        <v>43.7</v>
      </c>
      <c r="H331" s="18">
        <v>0.01</v>
      </c>
      <c r="I331" s="18">
        <v>0.01</v>
      </c>
      <c r="J331" s="18">
        <v>1.9</v>
      </c>
      <c r="K331" s="18">
        <v>6.65</v>
      </c>
      <c r="L331" s="18">
        <v>0.19</v>
      </c>
    </row>
    <row r="332" spans="1:12" ht="72.75" thickBot="1">
      <c r="A332" s="15"/>
      <c r="B332" s="21" t="s">
        <v>7</v>
      </c>
      <c r="C332" s="23"/>
      <c r="D332" s="18">
        <f aca="true" t="shared" si="50" ref="D332:L332">SUM(D331)</f>
        <v>0.19</v>
      </c>
      <c r="E332" s="18">
        <f t="shared" si="50"/>
        <v>0.1</v>
      </c>
      <c r="F332" s="18">
        <f t="shared" si="50"/>
        <v>9.6</v>
      </c>
      <c r="G332" s="18">
        <f t="shared" si="50"/>
        <v>43.7</v>
      </c>
      <c r="H332" s="18">
        <f t="shared" si="50"/>
        <v>0.01</v>
      </c>
      <c r="I332" s="18">
        <f t="shared" si="50"/>
        <v>0.01</v>
      </c>
      <c r="J332" s="18">
        <f t="shared" si="50"/>
        <v>1.9</v>
      </c>
      <c r="K332" s="18">
        <f t="shared" si="50"/>
        <v>6.65</v>
      </c>
      <c r="L332" s="18">
        <f t="shared" si="50"/>
        <v>0.19</v>
      </c>
    </row>
    <row r="333" spans="1:12" ht="72.75" thickBot="1">
      <c r="A333" s="67" t="s">
        <v>9</v>
      </c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9"/>
    </row>
    <row r="334" spans="1:12" ht="72.75" thickBot="1">
      <c r="A334" s="25">
        <v>82</v>
      </c>
      <c r="B334" s="21" t="s">
        <v>132</v>
      </c>
      <c r="C334" s="24" t="s">
        <v>106</v>
      </c>
      <c r="D334" s="18">
        <v>0.79</v>
      </c>
      <c r="E334" s="18">
        <v>3.63</v>
      </c>
      <c r="F334" s="18">
        <v>4.54</v>
      </c>
      <c r="G334" s="18">
        <v>55</v>
      </c>
      <c r="H334" s="18">
        <v>0.02</v>
      </c>
      <c r="I334" s="18">
        <v>0.02</v>
      </c>
      <c r="J334" s="18">
        <v>4.8</v>
      </c>
      <c r="K334" s="18">
        <v>15.08</v>
      </c>
      <c r="L334" s="18">
        <v>0.6</v>
      </c>
    </row>
    <row r="335" spans="1:12" ht="144.75" thickBot="1">
      <c r="A335" s="15">
        <v>34</v>
      </c>
      <c r="B335" s="21" t="s">
        <v>45</v>
      </c>
      <c r="C335" s="24" t="s">
        <v>107</v>
      </c>
      <c r="D335" s="18">
        <v>2.95</v>
      </c>
      <c r="E335" s="18">
        <v>4.8</v>
      </c>
      <c r="F335" s="18">
        <v>6.87</v>
      </c>
      <c r="G335" s="18">
        <v>94.49</v>
      </c>
      <c r="H335" s="18">
        <v>0.05</v>
      </c>
      <c r="I335" s="18">
        <v>0.03</v>
      </c>
      <c r="J335" s="18">
        <v>15.54</v>
      </c>
      <c r="K335" s="18">
        <v>37.48</v>
      </c>
      <c r="L335" s="18">
        <v>0.68</v>
      </c>
    </row>
    <row r="336" spans="1:12" ht="72.75" thickBot="1">
      <c r="A336" s="15">
        <v>93</v>
      </c>
      <c r="B336" s="21" t="s">
        <v>129</v>
      </c>
      <c r="C336" s="17">
        <v>50</v>
      </c>
      <c r="D336" s="18">
        <v>6.74</v>
      </c>
      <c r="E336" s="18">
        <v>6.36</v>
      </c>
      <c r="F336" s="18">
        <v>1.51</v>
      </c>
      <c r="G336" s="18">
        <v>92.5</v>
      </c>
      <c r="H336" s="18">
        <v>0.09</v>
      </c>
      <c r="I336" s="18">
        <v>0.17</v>
      </c>
      <c r="J336" s="18">
        <v>6.71</v>
      </c>
      <c r="K336" s="18">
        <v>10.11</v>
      </c>
      <c r="L336" s="18">
        <v>0.67</v>
      </c>
    </row>
    <row r="337" spans="1:12" ht="72.75" thickBot="1">
      <c r="A337" s="15">
        <v>65</v>
      </c>
      <c r="B337" s="21" t="s">
        <v>51</v>
      </c>
      <c r="C337" s="17">
        <v>100</v>
      </c>
      <c r="D337" s="18">
        <v>3</v>
      </c>
      <c r="E337" s="18">
        <v>4.27</v>
      </c>
      <c r="F337" s="18">
        <v>14.6</v>
      </c>
      <c r="G337" s="18">
        <v>175.33</v>
      </c>
      <c r="H337" s="18">
        <v>0.04</v>
      </c>
      <c r="I337" s="18">
        <v>0.05</v>
      </c>
      <c r="J337" s="18">
        <v>0</v>
      </c>
      <c r="K337" s="18">
        <v>16.62</v>
      </c>
      <c r="L337" s="18">
        <v>0.06</v>
      </c>
    </row>
    <row r="338" spans="1:13" ht="72.75" thickBot="1">
      <c r="A338" s="15">
        <v>54</v>
      </c>
      <c r="B338" s="21" t="s">
        <v>61</v>
      </c>
      <c r="C338" s="17">
        <v>150</v>
      </c>
      <c r="D338" s="18">
        <v>0.12</v>
      </c>
      <c r="E338" s="18">
        <v>0.12</v>
      </c>
      <c r="F338" s="18">
        <v>11.92</v>
      </c>
      <c r="G338" s="18">
        <v>45</v>
      </c>
      <c r="H338" s="18">
        <v>0.01</v>
      </c>
      <c r="I338" s="18">
        <v>0.01</v>
      </c>
      <c r="J338" s="18">
        <v>4.95</v>
      </c>
      <c r="K338" s="18">
        <v>4.98</v>
      </c>
      <c r="L338" s="18">
        <v>0.69</v>
      </c>
      <c r="M338" s="14"/>
    </row>
    <row r="339" spans="1:13" ht="72.75" thickBot="1">
      <c r="A339" s="15" t="s">
        <v>31</v>
      </c>
      <c r="B339" s="21" t="s">
        <v>82</v>
      </c>
      <c r="C339" s="17">
        <v>25</v>
      </c>
      <c r="D339" s="18">
        <v>2</v>
      </c>
      <c r="E339" s="18">
        <v>0.25</v>
      </c>
      <c r="F339" s="18">
        <v>12.05</v>
      </c>
      <c r="G339" s="18">
        <v>59</v>
      </c>
      <c r="H339" s="18">
        <v>0.04</v>
      </c>
      <c r="I339" s="18">
        <v>0.02</v>
      </c>
      <c r="J339" s="18">
        <v>0</v>
      </c>
      <c r="K339" s="18">
        <v>6</v>
      </c>
      <c r="L339" s="18">
        <v>0.5</v>
      </c>
      <c r="M339" s="14"/>
    </row>
    <row r="340" spans="1:13" s="14" customFormat="1" ht="72.75" thickBot="1">
      <c r="A340" s="15" t="s">
        <v>31</v>
      </c>
      <c r="B340" s="21" t="s">
        <v>94</v>
      </c>
      <c r="C340" s="17">
        <v>40</v>
      </c>
      <c r="D340" s="18">
        <v>2.24</v>
      </c>
      <c r="E340" s="18">
        <v>0.48</v>
      </c>
      <c r="F340" s="18">
        <v>19.76</v>
      </c>
      <c r="G340" s="18">
        <v>92.8</v>
      </c>
      <c r="H340" s="18">
        <v>0.05</v>
      </c>
      <c r="I340" s="18">
        <v>0.02</v>
      </c>
      <c r="J340" s="18">
        <v>0</v>
      </c>
      <c r="K340" s="18">
        <v>9.6</v>
      </c>
      <c r="L340" s="18">
        <v>1.28</v>
      </c>
      <c r="M340" s="2"/>
    </row>
    <row r="341" spans="1:13" s="14" customFormat="1" ht="72.75" thickBot="1">
      <c r="A341" s="25"/>
      <c r="B341" s="27" t="s">
        <v>25</v>
      </c>
      <c r="C341" s="17"/>
      <c r="D341" s="22">
        <f>SUM(D334:D340)</f>
        <v>17.84</v>
      </c>
      <c r="E341" s="22">
        <f aca="true" t="shared" si="51" ref="E341:L341">SUM(E334:E340)</f>
        <v>19.91</v>
      </c>
      <c r="F341" s="22">
        <f t="shared" si="51"/>
        <v>71.25</v>
      </c>
      <c r="G341" s="22">
        <f t="shared" si="51"/>
        <v>614.12</v>
      </c>
      <c r="H341" s="22">
        <f t="shared" si="51"/>
        <v>0.3</v>
      </c>
      <c r="I341" s="22">
        <f t="shared" si="51"/>
        <v>0.32000000000000006</v>
      </c>
      <c r="J341" s="22">
        <f t="shared" si="51"/>
        <v>32</v>
      </c>
      <c r="K341" s="22">
        <f t="shared" si="51"/>
        <v>99.86999999999999</v>
      </c>
      <c r="L341" s="22">
        <f t="shared" si="51"/>
        <v>4.48</v>
      </c>
      <c r="M341" s="2"/>
    </row>
    <row r="342" spans="1:12" ht="72.75" thickBot="1">
      <c r="A342" s="67" t="s">
        <v>24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9"/>
    </row>
    <row r="343" spans="1:12" ht="72.75" thickBot="1">
      <c r="A343" s="15">
        <v>21</v>
      </c>
      <c r="B343" s="28" t="s">
        <v>26</v>
      </c>
      <c r="C343" s="23" t="s">
        <v>171</v>
      </c>
      <c r="D343" s="22">
        <v>4.06</v>
      </c>
      <c r="E343" s="22">
        <v>4.48</v>
      </c>
      <c r="F343" s="22">
        <v>5.6</v>
      </c>
      <c r="G343" s="22">
        <v>82.6</v>
      </c>
      <c r="H343" s="22">
        <v>0.04</v>
      </c>
      <c r="I343" s="22">
        <v>0.24</v>
      </c>
      <c r="J343" s="22">
        <v>0.98</v>
      </c>
      <c r="K343" s="22">
        <v>168</v>
      </c>
      <c r="L343" s="22">
        <v>0.14</v>
      </c>
    </row>
    <row r="344" spans="1:12" ht="144.75" thickBot="1">
      <c r="A344" s="15">
        <v>11</v>
      </c>
      <c r="B344" s="21" t="s">
        <v>127</v>
      </c>
      <c r="C344" s="23" t="s">
        <v>40</v>
      </c>
      <c r="D344" s="18">
        <v>3.39</v>
      </c>
      <c r="E344" s="18">
        <v>2.13</v>
      </c>
      <c r="F344" s="18">
        <v>28.5</v>
      </c>
      <c r="G344" s="18">
        <v>152.8</v>
      </c>
      <c r="H344" s="18">
        <v>0.07</v>
      </c>
      <c r="I344" s="18">
        <v>0.04</v>
      </c>
      <c r="J344" s="18">
        <v>0.14</v>
      </c>
      <c r="K344" s="18">
        <v>25.05</v>
      </c>
      <c r="L344" s="18">
        <v>0.57</v>
      </c>
    </row>
    <row r="345" spans="1:12" ht="72.75" thickBot="1">
      <c r="A345" s="15"/>
      <c r="B345" s="21" t="s">
        <v>7</v>
      </c>
      <c r="C345" s="17"/>
      <c r="D345" s="18">
        <f aca="true" t="shared" si="52" ref="D345:L345">SUM(D343:D344)</f>
        <v>7.449999999999999</v>
      </c>
      <c r="E345" s="18">
        <f t="shared" si="52"/>
        <v>6.61</v>
      </c>
      <c r="F345" s="18">
        <f t="shared" si="52"/>
        <v>34.1</v>
      </c>
      <c r="G345" s="18">
        <f t="shared" si="52"/>
        <v>235.4</v>
      </c>
      <c r="H345" s="18">
        <f t="shared" si="52"/>
        <v>0.11000000000000001</v>
      </c>
      <c r="I345" s="18">
        <f t="shared" si="52"/>
        <v>0.27999999999999997</v>
      </c>
      <c r="J345" s="18">
        <f t="shared" si="52"/>
        <v>1.12</v>
      </c>
      <c r="K345" s="18">
        <f t="shared" si="52"/>
        <v>193.05</v>
      </c>
      <c r="L345" s="18">
        <f t="shared" si="52"/>
        <v>0.71</v>
      </c>
    </row>
    <row r="346" spans="1:12" ht="72.75" thickBot="1">
      <c r="A346" s="70" t="s">
        <v>181</v>
      </c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2"/>
    </row>
    <row r="347" spans="1:12" ht="72.75" thickBot="1">
      <c r="A347" s="25">
        <v>58</v>
      </c>
      <c r="B347" s="21" t="s">
        <v>29</v>
      </c>
      <c r="C347" s="23" t="s">
        <v>96</v>
      </c>
      <c r="D347" s="18">
        <v>6.7</v>
      </c>
      <c r="E347" s="18">
        <v>3.47</v>
      </c>
      <c r="F347" s="18">
        <v>30.32</v>
      </c>
      <c r="G347" s="18">
        <v>70.88</v>
      </c>
      <c r="H347" s="18">
        <v>0.05</v>
      </c>
      <c r="I347" s="18">
        <v>0.07</v>
      </c>
      <c r="J347" s="18">
        <v>2.77</v>
      </c>
      <c r="K347" s="18">
        <v>26.33</v>
      </c>
      <c r="L347" s="18">
        <v>0.54</v>
      </c>
    </row>
    <row r="348" spans="1:12" ht="72.75" thickBot="1">
      <c r="A348" s="25">
        <v>8</v>
      </c>
      <c r="B348" s="21" t="s">
        <v>44</v>
      </c>
      <c r="C348" s="17">
        <v>110</v>
      </c>
      <c r="D348" s="18">
        <v>2.23</v>
      </c>
      <c r="E348" s="18">
        <v>3.84</v>
      </c>
      <c r="F348" s="18">
        <v>13.24</v>
      </c>
      <c r="G348" s="18">
        <v>104.14</v>
      </c>
      <c r="H348" s="18">
        <v>0.1</v>
      </c>
      <c r="I348" s="18">
        <v>0.08</v>
      </c>
      <c r="J348" s="18">
        <v>13.17</v>
      </c>
      <c r="K348" s="18">
        <v>33.86</v>
      </c>
      <c r="L348" s="18">
        <v>0.78</v>
      </c>
    </row>
    <row r="349" spans="1:12" ht="72.75" thickBot="1">
      <c r="A349" s="38">
        <v>76</v>
      </c>
      <c r="B349" s="29" t="s">
        <v>49</v>
      </c>
      <c r="C349" s="23" t="s">
        <v>111</v>
      </c>
      <c r="D349" s="22">
        <v>0.67</v>
      </c>
      <c r="E349" s="22">
        <v>0.83</v>
      </c>
      <c r="F349" s="22">
        <v>11.25</v>
      </c>
      <c r="G349" s="22">
        <v>46.67</v>
      </c>
      <c r="H349" s="22">
        <v>0.02</v>
      </c>
      <c r="I349" s="22">
        <v>0.06</v>
      </c>
      <c r="J349" s="22">
        <v>0.54</v>
      </c>
      <c r="K349" s="22">
        <v>50.29</v>
      </c>
      <c r="L349" s="22">
        <v>0.09</v>
      </c>
    </row>
    <row r="350" spans="1:12" ht="72.75" thickBot="1">
      <c r="A350" s="15" t="s">
        <v>31</v>
      </c>
      <c r="B350" s="21" t="s">
        <v>82</v>
      </c>
      <c r="C350" s="17">
        <v>20</v>
      </c>
      <c r="D350" s="18">
        <v>1.6</v>
      </c>
      <c r="E350" s="18">
        <v>0.2</v>
      </c>
      <c r="F350" s="18">
        <v>9.64</v>
      </c>
      <c r="G350" s="18">
        <v>47.2</v>
      </c>
      <c r="H350" s="18">
        <v>0.03</v>
      </c>
      <c r="I350" s="18">
        <v>0.01</v>
      </c>
      <c r="J350" s="18">
        <v>0</v>
      </c>
      <c r="K350" s="18">
        <v>4.8</v>
      </c>
      <c r="L350" s="18">
        <v>0.4</v>
      </c>
    </row>
    <row r="351" spans="1:12" ht="156" thickBot="1">
      <c r="A351" s="15" t="s">
        <v>31</v>
      </c>
      <c r="B351" s="21" t="s">
        <v>182</v>
      </c>
      <c r="C351" s="23" t="s">
        <v>145</v>
      </c>
      <c r="D351" s="18">
        <v>0.28</v>
      </c>
      <c r="E351" s="18">
        <v>0.28</v>
      </c>
      <c r="F351" s="18">
        <v>6.9</v>
      </c>
      <c r="G351" s="18">
        <v>33.08</v>
      </c>
      <c r="H351" s="18">
        <v>0.03</v>
      </c>
      <c r="I351" s="18">
        <v>0.02</v>
      </c>
      <c r="J351" s="18">
        <v>7.04</v>
      </c>
      <c r="K351" s="18">
        <v>11.26</v>
      </c>
      <c r="L351" s="18">
        <v>1.56</v>
      </c>
    </row>
    <row r="352" spans="1:12" ht="72.75" thickBot="1">
      <c r="A352" s="9"/>
      <c r="B352" s="21" t="s">
        <v>7</v>
      </c>
      <c r="C352" s="23"/>
      <c r="D352" s="18">
        <f aca="true" t="shared" si="53" ref="D352:L352">SUM(D347:D351)</f>
        <v>11.479999999999999</v>
      </c>
      <c r="E352" s="18">
        <f t="shared" si="53"/>
        <v>8.62</v>
      </c>
      <c r="F352" s="18">
        <f t="shared" si="53"/>
        <v>71.35000000000001</v>
      </c>
      <c r="G352" s="18">
        <f t="shared" si="53"/>
        <v>301.96999999999997</v>
      </c>
      <c r="H352" s="18">
        <f t="shared" si="53"/>
        <v>0.23</v>
      </c>
      <c r="I352" s="18">
        <f t="shared" si="53"/>
        <v>0.24000000000000002</v>
      </c>
      <c r="J352" s="18">
        <f t="shared" si="53"/>
        <v>23.52</v>
      </c>
      <c r="K352" s="18">
        <f t="shared" si="53"/>
        <v>126.53999999999999</v>
      </c>
      <c r="L352" s="18">
        <f t="shared" si="53"/>
        <v>3.37</v>
      </c>
    </row>
    <row r="353" spans="1:12" ht="86.25" thickBot="1">
      <c r="A353" s="15"/>
      <c r="B353" s="21"/>
      <c r="C353" s="23"/>
      <c r="D353" s="5" t="s">
        <v>0</v>
      </c>
      <c r="E353" s="6" t="s">
        <v>1</v>
      </c>
      <c r="F353" s="6" t="s">
        <v>2</v>
      </c>
      <c r="G353" s="30" t="s">
        <v>3</v>
      </c>
      <c r="H353" s="7" t="s">
        <v>179</v>
      </c>
      <c r="I353" s="7" t="s">
        <v>180</v>
      </c>
      <c r="J353" s="6" t="s">
        <v>5</v>
      </c>
      <c r="K353" s="6" t="s">
        <v>19</v>
      </c>
      <c r="L353" s="6" t="s">
        <v>4</v>
      </c>
    </row>
    <row r="354" spans="1:12" ht="72.75" thickBot="1">
      <c r="A354" s="15"/>
      <c r="B354" s="31" t="s">
        <v>11</v>
      </c>
      <c r="C354" s="23"/>
      <c r="D354" s="18">
        <f aca="true" t="shared" si="54" ref="D354:L354">SUM(D329+D332+D341+D345+D352)</f>
        <v>46.51</v>
      </c>
      <c r="E354" s="18">
        <f t="shared" si="54"/>
        <v>46.239999999999995</v>
      </c>
      <c r="F354" s="18">
        <f t="shared" si="54"/>
        <v>225.76999999999998</v>
      </c>
      <c r="G354" s="18">
        <f t="shared" si="54"/>
        <v>1508.24</v>
      </c>
      <c r="H354" s="18">
        <f t="shared" si="54"/>
        <v>0.86</v>
      </c>
      <c r="I354" s="18">
        <f t="shared" si="54"/>
        <v>1.01</v>
      </c>
      <c r="J354" s="18">
        <f t="shared" si="54"/>
        <v>63.42999999999999</v>
      </c>
      <c r="K354" s="18">
        <f t="shared" si="54"/>
        <v>506.96000000000004</v>
      </c>
      <c r="L354" s="18">
        <f t="shared" si="54"/>
        <v>10.260000000000002</v>
      </c>
    </row>
    <row r="355" spans="1:12" ht="72.75" thickBot="1">
      <c r="A355" s="15"/>
      <c r="B355" s="31" t="s">
        <v>12</v>
      </c>
      <c r="C355" s="23"/>
      <c r="D355" s="18">
        <v>39.9</v>
      </c>
      <c r="E355" s="18">
        <v>44.65</v>
      </c>
      <c r="F355" s="18">
        <v>192.85</v>
      </c>
      <c r="G355" s="18">
        <v>1330</v>
      </c>
      <c r="H355" s="18">
        <v>0.76</v>
      </c>
      <c r="I355" s="18">
        <v>0.86</v>
      </c>
      <c r="J355" s="18">
        <v>42.75</v>
      </c>
      <c r="K355" s="18">
        <v>760</v>
      </c>
      <c r="L355" s="18">
        <v>9.5</v>
      </c>
    </row>
    <row r="356" spans="1:12" ht="143.25" thickBot="1">
      <c r="A356" s="9"/>
      <c r="B356" s="32" t="s">
        <v>13</v>
      </c>
      <c r="C356" s="6"/>
      <c r="D356" s="19">
        <f aca="true" t="shared" si="55" ref="D356:L356">D354*100/D355</f>
        <v>116.56641604010025</v>
      </c>
      <c r="E356" s="19">
        <f t="shared" si="55"/>
        <v>103.56103023516236</v>
      </c>
      <c r="F356" s="19">
        <f t="shared" si="55"/>
        <v>117.07026186155043</v>
      </c>
      <c r="G356" s="19">
        <f t="shared" si="55"/>
        <v>113.4015037593985</v>
      </c>
      <c r="H356" s="19">
        <f t="shared" si="55"/>
        <v>113.15789473684211</v>
      </c>
      <c r="I356" s="19">
        <f t="shared" si="55"/>
        <v>117.44186046511628</v>
      </c>
      <c r="J356" s="19">
        <f t="shared" si="55"/>
        <v>148.37426900584794</v>
      </c>
      <c r="K356" s="19">
        <f t="shared" si="55"/>
        <v>66.70526315789473</v>
      </c>
      <c r="L356" s="19">
        <f t="shared" si="55"/>
        <v>108.00000000000003</v>
      </c>
    </row>
    <row r="357" spans="1:12" ht="72">
      <c r="A357" s="33"/>
      <c r="B357" s="4"/>
      <c r="C357" s="34"/>
      <c r="D357" s="35"/>
      <c r="E357" s="35"/>
      <c r="F357" s="35"/>
      <c r="G357" s="35"/>
      <c r="H357" s="35"/>
      <c r="I357" s="35"/>
      <c r="J357" s="35"/>
      <c r="K357" s="35"/>
      <c r="L357" s="35"/>
    </row>
    <row r="358" spans="1:12" ht="72">
      <c r="A358" s="33"/>
      <c r="B358" s="2" t="s">
        <v>117</v>
      </c>
      <c r="C358" s="2"/>
      <c r="E358" s="35"/>
      <c r="F358" s="35"/>
      <c r="G358" s="35"/>
      <c r="H358" s="35"/>
      <c r="I358" s="35"/>
      <c r="J358" s="35"/>
      <c r="K358" s="35"/>
      <c r="L358" s="35"/>
    </row>
    <row r="359" spans="1:12" ht="83.25">
      <c r="A359" s="33"/>
      <c r="B359" s="2" t="s">
        <v>183</v>
      </c>
      <c r="L359" s="35"/>
    </row>
    <row r="360" spans="1:12" ht="72">
      <c r="A360" s="33"/>
      <c r="B360" s="2" t="s">
        <v>116</v>
      </c>
      <c r="L360" s="35"/>
    </row>
    <row r="361" spans="1:12" ht="72">
      <c r="A361" s="33"/>
      <c r="B361" s="2" t="s">
        <v>163</v>
      </c>
      <c r="L361" s="35"/>
    </row>
    <row r="362" spans="1:12" ht="83.25">
      <c r="A362" s="33"/>
      <c r="B362" s="2" t="s">
        <v>184</v>
      </c>
      <c r="C362" s="2"/>
      <c r="E362" s="35"/>
      <c r="F362" s="35"/>
      <c r="G362" s="35"/>
      <c r="H362" s="35"/>
      <c r="I362" s="35"/>
      <c r="J362" s="35"/>
      <c r="K362" s="35"/>
      <c r="L362" s="35"/>
    </row>
    <row r="363" spans="1:12" ht="72">
      <c r="A363" s="33"/>
      <c r="B363" s="2" t="s">
        <v>176</v>
      </c>
      <c r="C363" s="2"/>
      <c r="E363" s="35"/>
      <c r="F363" s="35"/>
      <c r="G363" s="35"/>
      <c r="H363" s="35"/>
      <c r="I363" s="35"/>
      <c r="J363" s="35"/>
      <c r="K363" s="35"/>
      <c r="L363" s="35"/>
    </row>
    <row r="364" spans="1:12" ht="72">
      <c r="A364" s="73" t="s">
        <v>77</v>
      </c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</row>
    <row r="365" spans="1:12" ht="72">
      <c r="A365" s="73" t="s">
        <v>79</v>
      </c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</row>
    <row r="366" spans="1:12" ht="72">
      <c r="A366" s="79" t="s">
        <v>161</v>
      </c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</row>
    <row r="367" spans="1:12" ht="72.75" thickBot="1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</row>
    <row r="368" spans="1:12" ht="72.75" thickBot="1">
      <c r="A368" s="74" t="s">
        <v>27</v>
      </c>
      <c r="B368" s="76" t="s">
        <v>73</v>
      </c>
      <c r="C368" s="77" t="s">
        <v>15</v>
      </c>
      <c r="D368" s="67" t="s">
        <v>16</v>
      </c>
      <c r="E368" s="68"/>
      <c r="F368" s="69"/>
      <c r="G368" s="76" t="s">
        <v>74</v>
      </c>
      <c r="H368" s="67" t="s">
        <v>17</v>
      </c>
      <c r="I368" s="68"/>
      <c r="J368" s="69"/>
      <c r="K368" s="67" t="s">
        <v>18</v>
      </c>
      <c r="L368" s="69"/>
    </row>
    <row r="369" spans="1:12" ht="86.25" thickBot="1">
      <c r="A369" s="75"/>
      <c r="B369" s="64"/>
      <c r="C369" s="78"/>
      <c r="D369" s="5" t="s">
        <v>0</v>
      </c>
      <c r="E369" s="6" t="s">
        <v>1</v>
      </c>
      <c r="F369" s="6" t="s">
        <v>2</v>
      </c>
      <c r="G369" s="64"/>
      <c r="H369" s="7" t="s">
        <v>179</v>
      </c>
      <c r="I369" s="39" t="s">
        <v>180</v>
      </c>
      <c r="J369" s="6" t="s">
        <v>5</v>
      </c>
      <c r="K369" s="6" t="s">
        <v>19</v>
      </c>
      <c r="L369" s="6" t="s">
        <v>4</v>
      </c>
    </row>
    <row r="370" spans="1:12" ht="72.75" thickBot="1">
      <c r="A370" s="9">
        <v>1</v>
      </c>
      <c r="B370" s="10">
        <v>2</v>
      </c>
      <c r="C370" s="11">
        <v>3</v>
      </c>
      <c r="D370" s="12">
        <v>4</v>
      </c>
      <c r="E370" s="10">
        <v>5</v>
      </c>
      <c r="F370" s="10">
        <v>6</v>
      </c>
      <c r="G370" s="10">
        <v>7</v>
      </c>
      <c r="H370" s="13">
        <v>8</v>
      </c>
      <c r="I370" s="10">
        <v>9</v>
      </c>
      <c r="J370" s="10">
        <v>10</v>
      </c>
      <c r="K370" s="13">
        <v>11</v>
      </c>
      <c r="L370" s="10">
        <v>12</v>
      </c>
    </row>
    <row r="371" spans="1:12" ht="72.75" thickBot="1">
      <c r="A371" s="67" t="s">
        <v>6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9"/>
    </row>
    <row r="372" spans="1:12" ht="72.75" thickBot="1">
      <c r="A372" s="25">
        <v>45</v>
      </c>
      <c r="B372" s="27" t="s">
        <v>38</v>
      </c>
      <c r="C372" s="17">
        <v>120</v>
      </c>
      <c r="D372" s="22">
        <v>4.21</v>
      </c>
      <c r="E372" s="22">
        <v>4.86</v>
      </c>
      <c r="F372" s="22">
        <v>17.03</v>
      </c>
      <c r="G372" s="22">
        <v>127.8</v>
      </c>
      <c r="H372" s="22">
        <v>0.09</v>
      </c>
      <c r="I372" s="22">
        <v>0.02</v>
      </c>
      <c r="J372" s="22">
        <v>1.17</v>
      </c>
      <c r="K372" s="22">
        <v>11.2</v>
      </c>
      <c r="L372" s="22">
        <v>0.46</v>
      </c>
    </row>
    <row r="373" spans="1:12" ht="72.75" thickBot="1">
      <c r="A373" s="15">
        <v>2</v>
      </c>
      <c r="B373" s="21" t="s">
        <v>121</v>
      </c>
      <c r="C373" s="17">
        <v>150</v>
      </c>
      <c r="D373" s="22">
        <v>1.25</v>
      </c>
      <c r="E373" s="22">
        <v>1.25</v>
      </c>
      <c r="F373" s="22">
        <v>10.42</v>
      </c>
      <c r="G373" s="22">
        <v>48.33</v>
      </c>
      <c r="H373" s="22">
        <v>0.02</v>
      </c>
      <c r="I373" s="22">
        <v>0.01</v>
      </c>
      <c r="J373" s="22">
        <v>0.54</v>
      </c>
      <c r="K373" s="22">
        <v>85</v>
      </c>
      <c r="L373" s="22">
        <v>0.02</v>
      </c>
    </row>
    <row r="374" spans="1:12" ht="72.75" thickBot="1">
      <c r="A374" s="15">
        <v>86</v>
      </c>
      <c r="B374" s="21" t="s">
        <v>84</v>
      </c>
      <c r="C374" s="24" t="s">
        <v>113</v>
      </c>
      <c r="D374" s="18">
        <v>1.54</v>
      </c>
      <c r="E374" s="18">
        <v>0.16</v>
      </c>
      <c r="F374" s="18">
        <v>13.16</v>
      </c>
      <c r="G374" s="18">
        <v>61</v>
      </c>
      <c r="H374" s="18">
        <v>0.02</v>
      </c>
      <c r="I374" s="18">
        <v>0</v>
      </c>
      <c r="J374" s="18">
        <v>0.01</v>
      </c>
      <c r="K374" s="18">
        <v>4.6</v>
      </c>
      <c r="L374" s="18">
        <v>0.27</v>
      </c>
    </row>
    <row r="375" spans="1:12" ht="72.75" thickBot="1">
      <c r="A375" s="15"/>
      <c r="B375" s="21" t="s">
        <v>7</v>
      </c>
      <c r="C375" s="23"/>
      <c r="D375" s="18">
        <f>SUM(D372:D374)</f>
        <v>7</v>
      </c>
      <c r="E375" s="18">
        <f aca="true" t="shared" si="56" ref="E375:L375">SUM(E372+E373+E374)</f>
        <v>6.2700000000000005</v>
      </c>
      <c r="F375" s="18">
        <f t="shared" si="56"/>
        <v>40.61</v>
      </c>
      <c r="G375" s="18">
        <f t="shared" si="56"/>
        <v>237.13</v>
      </c>
      <c r="H375" s="18">
        <f t="shared" si="56"/>
        <v>0.13</v>
      </c>
      <c r="I375" s="18">
        <f t="shared" si="56"/>
        <v>0.03</v>
      </c>
      <c r="J375" s="18">
        <f t="shared" si="56"/>
        <v>1.72</v>
      </c>
      <c r="K375" s="18">
        <f t="shared" si="56"/>
        <v>100.8</v>
      </c>
      <c r="L375" s="18">
        <f t="shared" si="56"/>
        <v>0.75</v>
      </c>
    </row>
    <row r="376" spans="1:12" ht="72.75" thickBot="1">
      <c r="A376" s="67" t="s">
        <v>80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9"/>
    </row>
    <row r="377" spans="1:12" ht="72.75" thickBot="1">
      <c r="A377" s="15" t="s">
        <v>31</v>
      </c>
      <c r="B377" s="21" t="s">
        <v>81</v>
      </c>
      <c r="C377" s="24" t="s">
        <v>166</v>
      </c>
      <c r="D377" s="18">
        <v>0.19</v>
      </c>
      <c r="E377" s="18">
        <v>0.1</v>
      </c>
      <c r="F377" s="18">
        <v>9.6</v>
      </c>
      <c r="G377" s="18">
        <v>43.7</v>
      </c>
      <c r="H377" s="18">
        <v>0.01</v>
      </c>
      <c r="I377" s="18">
        <v>0.01</v>
      </c>
      <c r="J377" s="18">
        <v>1.9</v>
      </c>
      <c r="K377" s="18">
        <v>6.65</v>
      </c>
      <c r="L377" s="18">
        <v>0.19</v>
      </c>
    </row>
    <row r="378" spans="1:12" ht="72.75" thickBot="1">
      <c r="A378" s="15"/>
      <c r="B378" s="21" t="s">
        <v>7</v>
      </c>
      <c r="C378" s="23"/>
      <c r="D378" s="18">
        <f aca="true" t="shared" si="57" ref="D378:L378">SUM(D377)</f>
        <v>0.19</v>
      </c>
      <c r="E378" s="18">
        <f t="shared" si="57"/>
        <v>0.1</v>
      </c>
      <c r="F378" s="18">
        <f t="shared" si="57"/>
        <v>9.6</v>
      </c>
      <c r="G378" s="18">
        <f t="shared" si="57"/>
        <v>43.7</v>
      </c>
      <c r="H378" s="18">
        <f t="shared" si="57"/>
        <v>0.01</v>
      </c>
      <c r="I378" s="18">
        <f t="shared" si="57"/>
        <v>0.01</v>
      </c>
      <c r="J378" s="18">
        <f t="shared" si="57"/>
        <v>1.9</v>
      </c>
      <c r="K378" s="18">
        <f t="shared" si="57"/>
        <v>6.65</v>
      </c>
      <c r="L378" s="18">
        <f t="shared" si="57"/>
        <v>0.19</v>
      </c>
    </row>
    <row r="379" spans="1:12" ht="72.75" thickBot="1">
      <c r="A379" s="67" t="s">
        <v>9</v>
      </c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9"/>
    </row>
    <row r="380" spans="1:12" ht="144.75" thickBot="1">
      <c r="A380" s="25">
        <v>83</v>
      </c>
      <c r="B380" s="37" t="s">
        <v>86</v>
      </c>
      <c r="C380" s="24" t="s">
        <v>106</v>
      </c>
      <c r="D380" s="18">
        <v>0.75</v>
      </c>
      <c r="E380" s="18">
        <v>3.8</v>
      </c>
      <c r="F380" s="18">
        <v>2.27</v>
      </c>
      <c r="G380" s="18">
        <v>42.75</v>
      </c>
      <c r="H380" s="18">
        <v>0.02</v>
      </c>
      <c r="I380" s="18">
        <v>0.03</v>
      </c>
      <c r="J380" s="18">
        <v>2.14</v>
      </c>
      <c r="K380" s="18">
        <v>15.09</v>
      </c>
      <c r="L380" s="18">
        <v>0.23</v>
      </c>
    </row>
    <row r="381" spans="1:12" ht="144.75" thickBot="1">
      <c r="A381" s="15">
        <v>52</v>
      </c>
      <c r="B381" s="21" t="s">
        <v>150</v>
      </c>
      <c r="C381" s="23" t="s">
        <v>154</v>
      </c>
      <c r="D381" s="18">
        <v>3.37</v>
      </c>
      <c r="E381" s="18">
        <v>4.84</v>
      </c>
      <c r="F381" s="18">
        <v>19.59</v>
      </c>
      <c r="G381" s="18">
        <v>111.8</v>
      </c>
      <c r="H381" s="18">
        <v>0.21</v>
      </c>
      <c r="I381" s="18">
        <v>0.29</v>
      </c>
      <c r="J381" s="18">
        <v>6.48</v>
      </c>
      <c r="K381" s="18">
        <v>19.31</v>
      </c>
      <c r="L381" s="18">
        <v>1.09</v>
      </c>
    </row>
    <row r="382" spans="1:12" ht="144.75" thickBot="1">
      <c r="A382" s="15">
        <v>6</v>
      </c>
      <c r="B382" s="21" t="s">
        <v>57</v>
      </c>
      <c r="C382" s="23" t="s">
        <v>96</v>
      </c>
      <c r="D382" s="18">
        <v>9.84</v>
      </c>
      <c r="E382" s="18">
        <v>8.02</v>
      </c>
      <c r="F382" s="18">
        <v>7.16</v>
      </c>
      <c r="G382" s="18">
        <v>139.13</v>
      </c>
      <c r="H382" s="18">
        <v>0.06</v>
      </c>
      <c r="I382" s="18">
        <v>0.06</v>
      </c>
      <c r="J382" s="18">
        <v>0.81</v>
      </c>
      <c r="K382" s="18">
        <v>27.03</v>
      </c>
      <c r="L382" s="18">
        <v>0.86</v>
      </c>
    </row>
    <row r="383" spans="1:12" ht="72.75" thickBot="1">
      <c r="A383" s="15">
        <v>7</v>
      </c>
      <c r="B383" s="21" t="s">
        <v>115</v>
      </c>
      <c r="C383" s="17">
        <v>35</v>
      </c>
      <c r="D383" s="18">
        <v>0.48</v>
      </c>
      <c r="E383" s="18">
        <v>1.37</v>
      </c>
      <c r="F383" s="18">
        <v>2.16</v>
      </c>
      <c r="G383" s="18">
        <v>21.7</v>
      </c>
      <c r="H383" s="18">
        <v>0.006</v>
      </c>
      <c r="I383" s="18">
        <v>0.07</v>
      </c>
      <c r="J383" s="18">
        <v>0</v>
      </c>
      <c r="K383" s="18">
        <v>0</v>
      </c>
      <c r="L383" s="18">
        <v>0.27</v>
      </c>
    </row>
    <row r="384" spans="1:12" ht="72.75" thickBot="1">
      <c r="A384" s="15">
        <v>27</v>
      </c>
      <c r="B384" s="21" t="s">
        <v>32</v>
      </c>
      <c r="C384" s="17">
        <v>150</v>
      </c>
      <c r="D384" s="18">
        <v>3.19</v>
      </c>
      <c r="E384" s="18">
        <v>4.6</v>
      </c>
      <c r="F384" s="18">
        <v>9.39</v>
      </c>
      <c r="G384" s="18">
        <v>105</v>
      </c>
      <c r="H384" s="18">
        <v>0.04</v>
      </c>
      <c r="I384" s="18">
        <v>0.03</v>
      </c>
      <c r="J384" s="18">
        <v>12.5</v>
      </c>
      <c r="K384" s="18">
        <v>80.98</v>
      </c>
      <c r="L384" s="18">
        <v>0.7</v>
      </c>
    </row>
    <row r="385" spans="1:12" ht="144.75" thickBot="1">
      <c r="A385" s="15">
        <v>20</v>
      </c>
      <c r="B385" s="21" t="s">
        <v>168</v>
      </c>
      <c r="C385" s="17">
        <v>150</v>
      </c>
      <c r="D385" s="18">
        <v>0</v>
      </c>
      <c r="E385" s="18">
        <v>0</v>
      </c>
      <c r="F385" s="18">
        <v>11.25</v>
      </c>
      <c r="G385" s="18">
        <v>45</v>
      </c>
      <c r="H385" s="18">
        <v>0</v>
      </c>
      <c r="I385" s="18">
        <v>0</v>
      </c>
      <c r="J385" s="18">
        <v>0</v>
      </c>
      <c r="K385" s="18">
        <v>0.36</v>
      </c>
      <c r="L385" s="18">
        <v>0.06</v>
      </c>
    </row>
    <row r="386" spans="1:12" ht="72.75" thickBot="1">
      <c r="A386" s="15" t="s">
        <v>31</v>
      </c>
      <c r="B386" s="21" t="s">
        <v>82</v>
      </c>
      <c r="C386" s="17">
        <v>35</v>
      </c>
      <c r="D386" s="18">
        <v>2.8</v>
      </c>
      <c r="E386" s="18">
        <v>0.35</v>
      </c>
      <c r="F386" s="18">
        <v>16.87</v>
      </c>
      <c r="G386" s="18">
        <v>82.6</v>
      </c>
      <c r="H386" s="18">
        <v>0.06</v>
      </c>
      <c r="I386" s="18">
        <v>0.03</v>
      </c>
      <c r="J386" s="18">
        <v>0</v>
      </c>
      <c r="K386" s="18">
        <v>8.4</v>
      </c>
      <c r="L386" s="18">
        <v>0.7</v>
      </c>
    </row>
    <row r="387" spans="1:12" ht="72.75" thickBot="1">
      <c r="A387" s="15" t="s">
        <v>31</v>
      </c>
      <c r="B387" s="21" t="s">
        <v>94</v>
      </c>
      <c r="C387" s="17">
        <v>40</v>
      </c>
      <c r="D387" s="18">
        <v>2.24</v>
      </c>
      <c r="E387" s="18">
        <v>0.48</v>
      </c>
      <c r="F387" s="18">
        <v>19.76</v>
      </c>
      <c r="G387" s="18">
        <v>92.8</v>
      </c>
      <c r="H387" s="18">
        <v>0.05</v>
      </c>
      <c r="I387" s="18">
        <v>0.02</v>
      </c>
      <c r="J387" s="18">
        <v>0</v>
      </c>
      <c r="K387" s="18">
        <v>9.6</v>
      </c>
      <c r="L387" s="18">
        <v>1.28</v>
      </c>
    </row>
    <row r="388" spans="1:12" ht="72.75" thickBot="1">
      <c r="A388" s="25"/>
      <c r="B388" s="27" t="s">
        <v>25</v>
      </c>
      <c r="C388" s="17"/>
      <c r="D388" s="22">
        <f>SUM(D380:D387)</f>
        <v>22.67</v>
      </c>
      <c r="E388" s="22">
        <f aca="true" t="shared" si="58" ref="E388:L388">SUM(E380:E387)</f>
        <v>23.460000000000004</v>
      </c>
      <c r="F388" s="22">
        <f t="shared" si="58"/>
        <v>88.45</v>
      </c>
      <c r="G388" s="22">
        <f t="shared" si="58"/>
        <v>640.78</v>
      </c>
      <c r="H388" s="22">
        <f t="shared" si="58"/>
        <v>0.44599999999999995</v>
      </c>
      <c r="I388" s="22">
        <f t="shared" si="58"/>
        <v>0.53</v>
      </c>
      <c r="J388" s="22">
        <f t="shared" si="58"/>
        <v>21.93</v>
      </c>
      <c r="K388" s="22">
        <f t="shared" si="58"/>
        <v>160.77</v>
      </c>
      <c r="L388" s="22">
        <f t="shared" si="58"/>
        <v>5.19</v>
      </c>
    </row>
    <row r="389" spans="1:12" ht="72.75" thickBot="1">
      <c r="A389" s="67" t="s">
        <v>24</v>
      </c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9"/>
    </row>
    <row r="390" spans="1:12" ht="72.75" thickBot="1">
      <c r="A390" s="15">
        <v>21</v>
      </c>
      <c r="B390" s="28" t="s">
        <v>26</v>
      </c>
      <c r="C390" s="23" t="s">
        <v>171</v>
      </c>
      <c r="D390" s="22">
        <v>4.06</v>
      </c>
      <c r="E390" s="22">
        <v>4.48</v>
      </c>
      <c r="F390" s="22">
        <v>5.6</v>
      </c>
      <c r="G390" s="22">
        <v>82.6</v>
      </c>
      <c r="H390" s="22">
        <v>0.04</v>
      </c>
      <c r="I390" s="22">
        <v>0.24</v>
      </c>
      <c r="J390" s="22">
        <v>0.98</v>
      </c>
      <c r="K390" s="22">
        <v>168</v>
      </c>
      <c r="L390" s="22">
        <v>0.14</v>
      </c>
    </row>
    <row r="391" spans="1:12" ht="144.75" thickBot="1">
      <c r="A391" s="15" t="s">
        <v>31</v>
      </c>
      <c r="B391" s="21" t="s">
        <v>125</v>
      </c>
      <c r="C391" s="23" t="s">
        <v>144</v>
      </c>
      <c r="D391" s="18">
        <v>0.39</v>
      </c>
      <c r="E391" s="18">
        <v>0.52</v>
      </c>
      <c r="F391" s="18">
        <v>9.1</v>
      </c>
      <c r="G391" s="18">
        <v>37.7</v>
      </c>
      <c r="H391" s="18">
        <v>0.01</v>
      </c>
      <c r="I391" s="18">
        <v>0.01</v>
      </c>
      <c r="J391" s="18">
        <v>0</v>
      </c>
      <c r="K391" s="18">
        <v>1.56</v>
      </c>
      <c r="L391" s="18">
        <v>0.1</v>
      </c>
    </row>
    <row r="392" spans="1:12" ht="72.75" thickBot="1">
      <c r="A392" s="15"/>
      <c r="B392" s="21" t="s">
        <v>7</v>
      </c>
      <c r="C392" s="17"/>
      <c r="D392" s="18">
        <f>SUM(D390:D391)</f>
        <v>4.449999999999999</v>
      </c>
      <c r="E392" s="18">
        <f aca="true" t="shared" si="59" ref="E392:L392">SUM(E390:E391)</f>
        <v>5</v>
      </c>
      <c r="F392" s="18">
        <f t="shared" si="59"/>
        <v>14.7</v>
      </c>
      <c r="G392" s="18">
        <f t="shared" si="59"/>
        <v>120.3</v>
      </c>
      <c r="H392" s="18">
        <f t="shared" si="59"/>
        <v>0.05</v>
      </c>
      <c r="I392" s="18">
        <f t="shared" si="59"/>
        <v>0.25</v>
      </c>
      <c r="J392" s="18">
        <f t="shared" si="59"/>
        <v>0.98</v>
      </c>
      <c r="K392" s="18">
        <f t="shared" si="59"/>
        <v>169.56</v>
      </c>
      <c r="L392" s="18">
        <f t="shared" si="59"/>
        <v>0.24000000000000002</v>
      </c>
    </row>
    <row r="393" spans="1:12" ht="72.75" thickBot="1">
      <c r="A393" s="70" t="s">
        <v>181</v>
      </c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2"/>
    </row>
    <row r="394" spans="1:12" ht="144.75" thickBot="1">
      <c r="A394" s="25">
        <v>22</v>
      </c>
      <c r="B394" s="21" t="s">
        <v>34</v>
      </c>
      <c r="C394" s="23" t="s">
        <v>108</v>
      </c>
      <c r="D394" s="18">
        <v>12.8</v>
      </c>
      <c r="E394" s="18">
        <v>11.5</v>
      </c>
      <c r="F394" s="18">
        <v>31.13</v>
      </c>
      <c r="G394" s="18">
        <v>343.27</v>
      </c>
      <c r="H394" s="18">
        <v>0.07</v>
      </c>
      <c r="I394" s="18">
        <v>0.14</v>
      </c>
      <c r="J394" s="18">
        <v>0.39</v>
      </c>
      <c r="K394" s="18">
        <v>216.32</v>
      </c>
      <c r="L394" s="18">
        <v>0.72</v>
      </c>
    </row>
    <row r="395" spans="1:12" ht="72.75" thickBot="1">
      <c r="A395" s="25">
        <v>13</v>
      </c>
      <c r="B395" s="29" t="s">
        <v>8</v>
      </c>
      <c r="C395" s="24" t="s">
        <v>111</v>
      </c>
      <c r="D395" s="18">
        <v>0</v>
      </c>
      <c r="E395" s="18">
        <v>0</v>
      </c>
      <c r="F395" s="18">
        <v>8.98</v>
      </c>
      <c r="G395" s="18">
        <v>30</v>
      </c>
      <c r="H395" s="18">
        <v>0</v>
      </c>
      <c r="I395" s="18">
        <v>0</v>
      </c>
      <c r="J395" s="18">
        <v>0</v>
      </c>
      <c r="K395" s="18">
        <v>0.27</v>
      </c>
      <c r="L395" s="18">
        <v>0.05</v>
      </c>
    </row>
    <row r="396" spans="1:12" ht="156" thickBot="1">
      <c r="A396" s="15" t="s">
        <v>31</v>
      </c>
      <c r="B396" s="21" t="s">
        <v>182</v>
      </c>
      <c r="C396" s="23" t="s">
        <v>145</v>
      </c>
      <c r="D396" s="18">
        <v>0.28</v>
      </c>
      <c r="E396" s="18">
        <v>0.28</v>
      </c>
      <c r="F396" s="18">
        <v>6.9</v>
      </c>
      <c r="G396" s="18">
        <v>33.08</v>
      </c>
      <c r="H396" s="18">
        <v>0.03</v>
      </c>
      <c r="I396" s="18">
        <v>0.02</v>
      </c>
      <c r="J396" s="18">
        <v>7.04</v>
      </c>
      <c r="K396" s="18">
        <v>11.26</v>
      </c>
      <c r="L396" s="18">
        <v>1.56</v>
      </c>
    </row>
    <row r="397" spans="1:12" ht="72.75" thickBot="1">
      <c r="A397" s="9"/>
      <c r="B397" s="21" t="s">
        <v>7</v>
      </c>
      <c r="C397" s="23"/>
      <c r="D397" s="18">
        <f>SUM(D394:D396)</f>
        <v>13.08</v>
      </c>
      <c r="E397" s="18">
        <f aca="true" t="shared" si="60" ref="E397:L397">SUM(E394:E396)</f>
        <v>11.78</v>
      </c>
      <c r="F397" s="18">
        <f t="shared" si="60"/>
        <v>47.01</v>
      </c>
      <c r="G397" s="18">
        <f t="shared" si="60"/>
        <v>406.34999999999997</v>
      </c>
      <c r="H397" s="18">
        <f t="shared" si="60"/>
        <v>0.1</v>
      </c>
      <c r="I397" s="18">
        <f t="shared" si="60"/>
        <v>0.16</v>
      </c>
      <c r="J397" s="18">
        <f t="shared" si="60"/>
        <v>7.43</v>
      </c>
      <c r="K397" s="18">
        <f t="shared" si="60"/>
        <v>227.85</v>
      </c>
      <c r="L397" s="18">
        <f t="shared" si="60"/>
        <v>2.33</v>
      </c>
    </row>
    <row r="398" spans="1:12" ht="86.25" thickBot="1">
      <c r="A398" s="15"/>
      <c r="B398" s="21"/>
      <c r="C398" s="23"/>
      <c r="D398" s="5" t="s">
        <v>0</v>
      </c>
      <c r="E398" s="6" t="s">
        <v>1</v>
      </c>
      <c r="F398" s="6" t="s">
        <v>2</v>
      </c>
      <c r="G398" s="30" t="s">
        <v>3</v>
      </c>
      <c r="H398" s="7" t="s">
        <v>179</v>
      </c>
      <c r="I398" s="7" t="s">
        <v>180</v>
      </c>
      <c r="J398" s="6" t="s">
        <v>5</v>
      </c>
      <c r="K398" s="6" t="s">
        <v>19</v>
      </c>
      <c r="L398" s="6" t="s">
        <v>4</v>
      </c>
    </row>
    <row r="399" spans="1:12" ht="72.75" thickBot="1">
      <c r="A399" s="15"/>
      <c r="B399" s="31" t="s">
        <v>11</v>
      </c>
      <c r="C399" s="23"/>
      <c r="D399" s="18">
        <f aca="true" t="shared" si="61" ref="D399:L399">SUM(D375+D378+D388+D392+D397)</f>
        <v>47.39</v>
      </c>
      <c r="E399" s="18">
        <f t="shared" si="61"/>
        <v>46.61000000000001</v>
      </c>
      <c r="F399" s="18">
        <f t="shared" si="61"/>
        <v>200.36999999999998</v>
      </c>
      <c r="G399" s="18">
        <f t="shared" si="61"/>
        <v>1448.2599999999998</v>
      </c>
      <c r="H399" s="18">
        <f t="shared" si="61"/>
        <v>0.736</v>
      </c>
      <c r="I399" s="18">
        <f t="shared" si="61"/>
        <v>0.9800000000000001</v>
      </c>
      <c r="J399" s="18">
        <f t="shared" si="61"/>
        <v>33.96</v>
      </c>
      <c r="K399" s="18">
        <f t="shared" si="61"/>
        <v>665.63</v>
      </c>
      <c r="L399" s="18">
        <f t="shared" si="61"/>
        <v>8.700000000000001</v>
      </c>
    </row>
    <row r="400" spans="1:12" ht="72.75" thickBot="1">
      <c r="A400" s="15"/>
      <c r="B400" s="31" t="s">
        <v>12</v>
      </c>
      <c r="C400" s="23"/>
      <c r="D400" s="18">
        <v>39.9</v>
      </c>
      <c r="E400" s="18">
        <v>44.65</v>
      </c>
      <c r="F400" s="18">
        <v>192.85</v>
      </c>
      <c r="G400" s="18">
        <v>1330</v>
      </c>
      <c r="H400" s="18">
        <v>0.76</v>
      </c>
      <c r="I400" s="18">
        <v>0.86</v>
      </c>
      <c r="J400" s="18">
        <v>42.75</v>
      </c>
      <c r="K400" s="18">
        <v>760</v>
      </c>
      <c r="L400" s="18">
        <v>9.5</v>
      </c>
    </row>
    <row r="401" spans="1:12" ht="143.25" thickBot="1">
      <c r="A401" s="9"/>
      <c r="B401" s="32" t="s">
        <v>13</v>
      </c>
      <c r="C401" s="6"/>
      <c r="D401" s="19">
        <f aca="true" t="shared" si="62" ref="D401:L401">D399*100/D400</f>
        <v>118.77192982456141</v>
      </c>
      <c r="E401" s="19">
        <f t="shared" si="62"/>
        <v>104.38969764837628</v>
      </c>
      <c r="F401" s="19">
        <f t="shared" si="62"/>
        <v>103.89940368161783</v>
      </c>
      <c r="G401" s="19">
        <f t="shared" si="62"/>
        <v>108.89172932330825</v>
      </c>
      <c r="H401" s="19">
        <f t="shared" si="62"/>
        <v>96.84210526315789</v>
      </c>
      <c r="I401" s="19">
        <f t="shared" si="62"/>
        <v>113.95348837209305</v>
      </c>
      <c r="J401" s="19">
        <f t="shared" si="62"/>
        <v>79.43859649122807</v>
      </c>
      <c r="K401" s="19">
        <f t="shared" si="62"/>
        <v>87.5828947368421</v>
      </c>
      <c r="L401" s="19">
        <f t="shared" si="62"/>
        <v>91.57894736842107</v>
      </c>
    </row>
    <row r="402" spans="1:12" ht="72">
      <c r="A402" s="33"/>
      <c r="B402" s="4"/>
      <c r="C402" s="34"/>
      <c r="D402" s="35"/>
      <c r="E402" s="35"/>
      <c r="F402" s="35"/>
      <c r="G402" s="35"/>
      <c r="H402" s="35"/>
      <c r="I402" s="35"/>
      <c r="J402" s="35"/>
      <c r="K402" s="35"/>
      <c r="L402" s="35"/>
    </row>
    <row r="403" spans="1:12" ht="72">
      <c r="A403" s="33"/>
      <c r="B403" s="2" t="s">
        <v>117</v>
      </c>
      <c r="C403" s="2"/>
      <c r="E403" s="35"/>
      <c r="F403" s="35"/>
      <c r="G403" s="35"/>
      <c r="H403" s="35"/>
      <c r="I403" s="35"/>
      <c r="J403" s="35"/>
      <c r="K403" s="35"/>
      <c r="L403" s="35"/>
    </row>
    <row r="404" spans="1:12" ht="83.25">
      <c r="A404" s="33"/>
      <c r="B404" s="2" t="s">
        <v>183</v>
      </c>
      <c r="L404" s="35"/>
    </row>
    <row r="405" spans="1:12" ht="72">
      <c r="A405" s="33"/>
      <c r="B405" s="2" t="s">
        <v>116</v>
      </c>
      <c r="L405" s="35"/>
    </row>
    <row r="406" spans="1:12" ht="72">
      <c r="A406" s="33"/>
      <c r="B406" s="2" t="s">
        <v>163</v>
      </c>
      <c r="L406" s="35"/>
    </row>
    <row r="407" spans="1:12" ht="83.25">
      <c r="A407" s="33"/>
      <c r="B407" s="2" t="s">
        <v>184</v>
      </c>
      <c r="C407" s="2"/>
      <c r="E407" s="35"/>
      <c r="F407" s="35"/>
      <c r="G407" s="35"/>
      <c r="H407" s="35"/>
      <c r="I407" s="35"/>
      <c r="J407" s="35"/>
      <c r="K407" s="35"/>
      <c r="L407" s="35"/>
    </row>
    <row r="408" spans="1:12" ht="72">
      <c r="A408" s="33"/>
      <c r="B408" s="2" t="s">
        <v>176</v>
      </c>
      <c r="C408" s="2"/>
      <c r="E408" s="35"/>
      <c r="F408" s="35"/>
      <c r="G408" s="35"/>
      <c r="H408" s="35"/>
      <c r="I408" s="35"/>
      <c r="J408" s="35"/>
      <c r="K408" s="35"/>
      <c r="L408" s="35"/>
    </row>
    <row r="409" spans="1:12" ht="72">
      <c r="A409" s="73" t="s">
        <v>78</v>
      </c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</row>
    <row r="410" spans="1:12" ht="72">
      <c r="A410" s="73" t="s">
        <v>79</v>
      </c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</row>
    <row r="411" spans="1:12" ht="72">
      <c r="A411" s="79" t="s">
        <v>161</v>
      </c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</row>
    <row r="412" spans="1:13" ht="72.75" thickBot="1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14"/>
    </row>
    <row r="413" spans="1:12" ht="72.75" thickBot="1">
      <c r="A413" s="74" t="s">
        <v>27</v>
      </c>
      <c r="B413" s="76" t="s">
        <v>73</v>
      </c>
      <c r="C413" s="77" t="s">
        <v>15</v>
      </c>
      <c r="D413" s="67" t="s">
        <v>16</v>
      </c>
      <c r="E413" s="68"/>
      <c r="F413" s="69"/>
      <c r="G413" s="76" t="s">
        <v>74</v>
      </c>
      <c r="H413" s="67" t="s">
        <v>17</v>
      </c>
      <c r="I413" s="68"/>
      <c r="J413" s="69"/>
      <c r="K413" s="67" t="s">
        <v>18</v>
      </c>
      <c r="L413" s="69"/>
    </row>
    <row r="414" spans="1:13" s="14" customFormat="1" ht="86.25" thickBot="1">
      <c r="A414" s="75"/>
      <c r="B414" s="64"/>
      <c r="C414" s="78"/>
      <c r="D414" s="5" t="s">
        <v>0</v>
      </c>
      <c r="E414" s="6" t="s">
        <v>1</v>
      </c>
      <c r="F414" s="6" t="s">
        <v>2</v>
      </c>
      <c r="G414" s="64"/>
      <c r="H414" s="7" t="s">
        <v>179</v>
      </c>
      <c r="I414" s="39" t="s">
        <v>180</v>
      </c>
      <c r="J414" s="6" t="s">
        <v>5</v>
      </c>
      <c r="K414" s="6" t="s">
        <v>19</v>
      </c>
      <c r="L414" s="6" t="s">
        <v>4</v>
      </c>
      <c r="M414" s="2"/>
    </row>
    <row r="415" spans="1:12" ht="72.75" thickBot="1">
      <c r="A415" s="40">
        <v>1</v>
      </c>
      <c r="B415" s="10">
        <v>2</v>
      </c>
      <c r="C415" s="11">
        <v>3</v>
      </c>
      <c r="D415" s="41">
        <v>4</v>
      </c>
      <c r="E415" s="10">
        <v>5</v>
      </c>
      <c r="F415" s="10">
        <v>6</v>
      </c>
      <c r="G415" s="10">
        <v>7</v>
      </c>
      <c r="H415" s="42">
        <v>8</v>
      </c>
      <c r="I415" s="10">
        <v>9</v>
      </c>
      <c r="J415" s="10">
        <v>10</v>
      </c>
      <c r="K415" s="42">
        <v>11</v>
      </c>
      <c r="L415" s="10">
        <v>12</v>
      </c>
    </row>
    <row r="416" spans="1:12" ht="72.75" thickBot="1">
      <c r="A416" s="67" t="s">
        <v>6</v>
      </c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9"/>
    </row>
    <row r="417" spans="1:12" ht="72.75" thickBot="1">
      <c r="A417" s="25">
        <v>68</v>
      </c>
      <c r="B417" s="27" t="s">
        <v>39</v>
      </c>
      <c r="C417" s="23" t="s">
        <v>165</v>
      </c>
      <c r="D417" s="22">
        <v>4.21</v>
      </c>
      <c r="E417" s="22">
        <v>4.86</v>
      </c>
      <c r="F417" s="22">
        <v>17.03</v>
      </c>
      <c r="G417" s="22">
        <v>127.8</v>
      </c>
      <c r="H417" s="22">
        <v>0.09</v>
      </c>
      <c r="I417" s="22">
        <v>0.02</v>
      </c>
      <c r="J417" s="22">
        <v>1.17</v>
      </c>
      <c r="K417" s="22">
        <v>111.2</v>
      </c>
      <c r="L417" s="22">
        <v>0.46</v>
      </c>
    </row>
    <row r="418" spans="1:12" ht="72.75" thickBot="1">
      <c r="A418" s="15">
        <v>15</v>
      </c>
      <c r="B418" s="21" t="s">
        <v>14</v>
      </c>
      <c r="C418" s="17">
        <v>150</v>
      </c>
      <c r="D418" s="18">
        <v>1.25</v>
      </c>
      <c r="E418" s="18">
        <v>1.33</v>
      </c>
      <c r="F418" s="18">
        <v>10.08</v>
      </c>
      <c r="G418" s="18">
        <v>50</v>
      </c>
      <c r="H418" s="36">
        <v>0.02</v>
      </c>
      <c r="I418" s="36">
        <v>0.01</v>
      </c>
      <c r="J418" s="36">
        <v>0.54</v>
      </c>
      <c r="K418" s="18">
        <v>83.33</v>
      </c>
      <c r="L418" s="18">
        <v>0.01</v>
      </c>
    </row>
    <row r="419" spans="1:12" ht="72.75" thickBot="1">
      <c r="A419" s="15">
        <v>3</v>
      </c>
      <c r="B419" s="21" t="s">
        <v>46</v>
      </c>
      <c r="C419" s="23" t="s">
        <v>177</v>
      </c>
      <c r="D419" s="18">
        <v>3.16</v>
      </c>
      <c r="E419" s="18">
        <v>5.8</v>
      </c>
      <c r="F419" s="18">
        <v>8.3</v>
      </c>
      <c r="G419" s="18">
        <v>118</v>
      </c>
      <c r="H419" s="18">
        <v>0.02</v>
      </c>
      <c r="I419" s="18">
        <v>0.02</v>
      </c>
      <c r="J419" s="18">
        <v>0.11</v>
      </c>
      <c r="K419" s="18">
        <v>74.72</v>
      </c>
      <c r="L419" s="18">
        <v>0.31</v>
      </c>
    </row>
    <row r="420" spans="1:12" ht="72.75" thickBot="1">
      <c r="A420" s="15"/>
      <c r="B420" s="21" t="s">
        <v>7</v>
      </c>
      <c r="C420" s="23"/>
      <c r="D420" s="18">
        <f>SUM(D417:D419)</f>
        <v>8.620000000000001</v>
      </c>
      <c r="E420" s="18">
        <f aca="true" t="shared" si="63" ref="E420:L420">SUM(E417+E418+E419)</f>
        <v>11.99</v>
      </c>
      <c r="F420" s="18">
        <f t="shared" si="63"/>
        <v>35.41</v>
      </c>
      <c r="G420" s="18">
        <f t="shared" si="63"/>
        <v>295.8</v>
      </c>
      <c r="H420" s="18">
        <f t="shared" si="63"/>
        <v>0.13</v>
      </c>
      <c r="I420" s="18">
        <f t="shared" si="63"/>
        <v>0.05</v>
      </c>
      <c r="J420" s="18">
        <f t="shared" si="63"/>
        <v>1.82</v>
      </c>
      <c r="K420" s="18">
        <f t="shared" si="63"/>
        <v>269.25</v>
      </c>
      <c r="L420" s="18">
        <f t="shared" si="63"/>
        <v>0.78</v>
      </c>
    </row>
    <row r="421" spans="1:12" ht="72.75" thickBot="1">
      <c r="A421" s="67" t="s">
        <v>80</v>
      </c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9"/>
    </row>
    <row r="422" spans="1:12" ht="72.75" thickBot="1">
      <c r="A422" s="15" t="s">
        <v>31</v>
      </c>
      <c r="B422" s="21" t="s">
        <v>81</v>
      </c>
      <c r="C422" s="24" t="s">
        <v>166</v>
      </c>
      <c r="D422" s="18">
        <v>0.19</v>
      </c>
      <c r="E422" s="18">
        <v>0.1</v>
      </c>
      <c r="F422" s="18">
        <v>9.6</v>
      </c>
      <c r="G422" s="18">
        <v>43.7</v>
      </c>
      <c r="H422" s="18">
        <v>0.01</v>
      </c>
      <c r="I422" s="18">
        <v>0.01</v>
      </c>
      <c r="J422" s="18">
        <v>1.9</v>
      </c>
      <c r="K422" s="18">
        <v>6.65</v>
      </c>
      <c r="L422" s="18">
        <v>0.19</v>
      </c>
    </row>
    <row r="423" spans="1:12" ht="72.75" thickBot="1">
      <c r="A423" s="15"/>
      <c r="B423" s="21" t="s">
        <v>7</v>
      </c>
      <c r="C423" s="23"/>
      <c r="D423" s="18">
        <f aca="true" t="shared" si="64" ref="D423:L423">SUM(D422)</f>
        <v>0.19</v>
      </c>
      <c r="E423" s="18">
        <f t="shared" si="64"/>
        <v>0.1</v>
      </c>
      <c r="F423" s="18">
        <f t="shared" si="64"/>
        <v>9.6</v>
      </c>
      <c r="G423" s="18">
        <f t="shared" si="64"/>
        <v>43.7</v>
      </c>
      <c r="H423" s="18">
        <f t="shared" si="64"/>
        <v>0.01</v>
      </c>
      <c r="I423" s="18">
        <f t="shared" si="64"/>
        <v>0.01</v>
      </c>
      <c r="J423" s="18">
        <f t="shared" si="64"/>
        <v>1.9</v>
      </c>
      <c r="K423" s="18">
        <f t="shared" si="64"/>
        <v>6.65</v>
      </c>
      <c r="L423" s="18">
        <f t="shared" si="64"/>
        <v>0.19</v>
      </c>
    </row>
    <row r="424" spans="1:12" ht="72.75" thickBot="1">
      <c r="A424" s="67" t="s">
        <v>9</v>
      </c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9"/>
    </row>
    <row r="425" spans="1:12" ht="72.75" thickBot="1">
      <c r="A425" s="25">
        <v>66</v>
      </c>
      <c r="B425" s="27" t="s">
        <v>137</v>
      </c>
      <c r="C425" s="17">
        <v>45</v>
      </c>
      <c r="D425" s="18">
        <v>0.27</v>
      </c>
      <c r="E425" s="18">
        <v>0.09</v>
      </c>
      <c r="F425" s="18">
        <v>1.89</v>
      </c>
      <c r="G425" s="18">
        <v>8.96</v>
      </c>
      <c r="H425" s="43">
        <v>0.03</v>
      </c>
      <c r="I425" s="18">
        <v>0.02</v>
      </c>
      <c r="J425" s="18">
        <v>6</v>
      </c>
      <c r="K425" s="18">
        <v>6.3</v>
      </c>
      <c r="L425" s="18">
        <v>0.41</v>
      </c>
    </row>
    <row r="426" spans="1:12" ht="72.75" thickBot="1">
      <c r="A426" s="15">
        <v>46</v>
      </c>
      <c r="B426" s="21" t="s">
        <v>124</v>
      </c>
      <c r="C426" s="24" t="s">
        <v>107</v>
      </c>
      <c r="D426" s="18">
        <v>3.33</v>
      </c>
      <c r="E426" s="18">
        <v>4.64</v>
      </c>
      <c r="F426" s="18">
        <v>15.7</v>
      </c>
      <c r="G426" s="18">
        <v>115.15</v>
      </c>
      <c r="H426" s="18">
        <v>0.12</v>
      </c>
      <c r="I426" s="18">
        <v>0.05</v>
      </c>
      <c r="J426" s="18">
        <v>6.3</v>
      </c>
      <c r="K426" s="18">
        <v>21.41</v>
      </c>
      <c r="L426" s="18">
        <v>0.98</v>
      </c>
    </row>
    <row r="427" spans="1:12" ht="72.75" thickBot="1">
      <c r="A427" s="15">
        <v>35</v>
      </c>
      <c r="B427" s="21" t="s">
        <v>157</v>
      </c>
      <c r="C427" s="23" t="s">
        <v>170</v>
      </c>
      <c r="D427" s="18">
        <v>4.5</v>
      </c>
      <c r="E427" s="18">
        <v>4.5</v>
      </c>
      <c r="F427" s="18">
        <v>1.85</v>
      </c>
      <c r="G427" s="18">
        <v>108</v>
      </c>
      <c r="H427" s="18">
        <v>0.03</v>
      </c>
      <c r="I427" s="18">
        <v>0.02</v>
      </c>
      <c r="J427" s="18">
        <v>0.6</v>
      </c>
      <c r="K427" s="18">
        <v>2.84</v>
      </c>
      <c r="L427" s="18">
        <v>0.14</v>
      </c>
    </row>
    <row r="428" spans="1:12" ht="144.75" thickBot="1">
      <c r="A428" s="15">
        <v>30</v>
      </c>
      <c r="B428" s="21" t="s">
        <v>91</v>
      </c>
      <c r="C428" s="17">
        <v>100</v>
      </c>
      <c r="D428" s="18">
        <v>3.56</v>
      </c>
      <c r="E428" s="18">
        <v>4.64</v>
      </c>
      <c r="F428" s="18">
        <v>20.97</v>
      </c>
      <c r="G428" s="18">
        <v>135.33</v>
      </c>
      <c r="H428" s="18">
        <v>0.04</v>
      </c>
      <c r="I428" s="18">
        <v>0.01</v>
      </c>
      <c r="J428" s="18">
        <v>3.97</v>
      </c>
      <c r="K428" s="18">
        <v>9.75</v>
      </c>
      <c r="L428" s="18">
        <v>0.05</v>
      </c>
    </row>
    <row r="429" spans="1:12" ht="72.75" thickBot="1">
      <c r="A429" s="15">
        <v>9</v>
      </c>
      <c r="B429" s="21" t="s">
        <v>63</v>
      </c>
      <c r="C429" s="17">
        <v>150</v>
      </c>
      <c r="D429" s="18">
        <v>0.35</v>
      </c>
      <c r="E429" s="18">
        <v>0</v>
      </c>
      <c r="F429" s="18">
        <v>15</v>
      </c>
      <c r="G429" s="18">
        <v>74</v>
      </c>
      <c r="H429" s="18">
        <v>0</v>
      </c>
      <c r="I429" s="18">
        <v>0</v>
      </c>
      <c r="J429" s="18">
        <v>0.32</v>
      </c>
      <c r="K429" s="18">
        <v>35.74</v>
      </c>
      <c r="L429" s="18">
        <v>0.8</v>
      </c>
    </row>
    <row r="430" spans="1:12" ht="72.75" thickBot="1">
      <c r="A430" s="15" t="s">
        <v>31</v>
      </c>
      <c r="B430" s="21" t="s">
        <v>82</v>
      </c>
      <c r="C430" s="17">
        <v>35</v>
      </c>
      <c r="D430" s="18">
        <v>2.8</v>
      </c>
      <c r="E430" s="18">
        <v>0.35</v>
      </c>
      <c r="F430" s="18">
        <v>16.87</v>
      </c>
      <c r="G430" s="18">
        <v>82.6</v>
      </c>
      <c r="H430" s="18">
        <v>0.06</v>
      </c>
      <c r="I430" s="18">
        <v>0.03</v>
      </c>
      <c r="J430" s="18">
        <v>0</v>
      </c>
      <c r="K430" s="18">
        <v>8.4</v>
      </c>
      <c r="L430" s="18">
        <v>0.7</v>
      </c>
    </row>
    <row r="431" spans="1:12" ht="72.75" thickBot="1">
      <c r="A431" s="15" t="s">
        <v>31</v>
      </c>
      <c r="B431" s="21" t="s">
        <v>94</v>
      </c>
      <c r="C431" s="17">
        <v>40</v>
      </c>
      <c r="D431" s="18">
        <v>2.24</v>
      </c>
      <c r="E431" s="18">
        <v>0.48</v>
      </c>
      <c r="F431" s="18">
        <v>19.76</v>
      </c>
      <c r="G431" s="18">
        <v>92.8</v>
      </c>
      <c r="H431" s="18">
        <v>0.05</v>
      </c>
      <c r="I431" s="18">
        <v>0.02</v>
      </c>
      <c r="J431" s="18">
        <v>0</v>
      </c>
      <c r="K431" s="18">
        <v>9.6</v>
      </c>
      <c r="L431" s="18">
        <v>1.28</v>
      </c>
    </row>
    <row r="432" spans="1:12" ht="72.75" thickBot="1">
      <c r="A432" s="25"/>
      <c r="B432" s="27" t="s">
        <v>25</v>
      </c>
      <c r="C432" s="17"/>
      <c r="D432" s="22">
        <f>SUM(D425:D431)</f>
        <v>17.049999999999997</v>
      </c>
      <c r="E432" s="22">
        <f aca="true" t="shared" si="65" ref="E432:L432">SUM(E425:E431)</f>
        <v>14.700000000000001</v>
      </c>
      <c r="F432" s="22">
        <f t="shared" si="65"/>
        <v>92.04</v>
      </c>
      <c r="G432" s="22">
        <f t="shared" si="65"/>
        <v>616.84</v>
      </c>
      <c r="H432" s="22">
        <f t="shared" si="65"/>
        <v>0.33</v>
      </c>
      <c r="I432" s="22">
        <f t="shared" si="65"/>
        <v>0.15</v>
      </c>
      <c r="J432" s="22">
        <f t="shared" si="65"/>
        <v>17.19</v>
      </c>
      <c r="K432" s="22">
        <f t="shared" si="65"/>
        <v>94.03999999999999</v>
      </c>
      <c r="L432" s="22">
        <f t="shared" si="65"/>
        <v>4.36</v>
      </c>
    </row>
    <row r="433" spans="1:12" ht="72.75" thickBot="1">
      <c r="A433" s="67" t="s">
        <v>24</v>
      </c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9"/>
    </row>
    <row r="434" spans="1:12" ht="72.75" thickBot="1">
      <c r="A434" s="15">
        <v>21</v>
      </c>
      <c r="B434" s="28" t="s">
        <v>26</v>
      </c>
      <c r="C434" s="23" t="s">
        <v>171</v>
      </c>
      <c r="D434" s="22">
        <v>4.06</v>
      </c>
      <c r="E434" s="22">
        <v>4.48</v>
      </c>
      <c r="F434" s="22">
        <v>5.6</v>
      </c>
      <c r="G434" s="22">
        <v>82.6</v>
      </c>
      <c r="H434" s="22">
        <v>0.04</v>
      </c>
      <c r="I434" s="22">
        <v>0.24</v>
      </c>
      <c r="J434" s="22">
        <v>0.98</v>
      </c>
      <c r="K434" s="22">
        <v>168</v>
      </c>
      <c r="L434" s="22">
        <v>0.14</v>
      </c>
    </row>
    <row r="435" spans="1:12" ht="72.75" thickBot="1">
      <c r="A435" s="15">
        <v>36</v>
      </c>
      <c r="B435" s="21" t="s">
        <v>88</v>
      </c>
      <c r="C435" s="23" t="s">
        <v>40</v>
      </c>
      <c r="D435" s="18">
        <v>4.5</v>
      </c>
      <c r="E435" s="18">
        <v>9.75</v>
      </c>
      <c r="F435" s="18">
        <v>24.92</v>
      </c>
      <c r="G435" s="18">
        <v>159.5</v>
      </c>
      <c r="H435" s="18">
        <v>0.07</v>
      </c>
      <c r="I435" s="18">
        <v>0.08</v>
      </c>
      <c r="J435" s="18">
        <v>0.19</v>
      </c>
      <c r="K435" s="18">
        <v>26.63</v>
      </c>
      <c r="L435" s="18">
        <v>0.47</v>
      </c>
    </row>
    <row r="436" spans="1:12" ht="72.75" thickBot="1">
      <c r="A436" s="15"/>
      <c r="B436" s="21" t="s">
        <v>7</v>
      </c>
      <c r="C436" s="17"/>
      <c r="D436" s="18">
        <f>SUM(D434+D435)</f>
        <v>8.559999999999999</v>
      </c>
      <c r="E436" s="18">
        <f aca="true" t="shared" si="66" ref="E436:L436">SUM(E434+E435)</f>
        <v>14.23</v>
      </c>
      <c r="F436" s="18">
        <f t="shared" si="66"/>
        <v>30.520000000000003</v>
      </c>
      <c r="G436" s="18">
        <f t="shared" si="66"/>
        <v>242.1</v>
      </c>
      <c r="H436" s="18">
        <f t="shared" si="66"/>
        <v>0.11000000000000001</v>
      </c>
      <c r="I436" s="18">
        <f t="shared" si="66"/>
        <v>0.32</v>
      </c>
      <c r="J436" s="18">
        <f t="shared" si="66"/>
        <v>1.17</v>
      </c>
      <c r="K436" s="18">
        <f t="shared" si="66"/>
        <v>194.63</v>
      </c>
      <c r="L436" s="18">
        <f t="shared" si="66"/>
        <v>0.61</v>
      </c>
    </row>
    <row r="437" spans="1:12" ht="72.75" thickBot="1">
      <c r="A437" s="70" t="s">
        <v>181</v>
      </c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2"/>
    </row>
    <row r="438" spans="1:12" ht="72.75" thickBot="1">
      <c r="A438" s="15">
        <v>26</v>
      </c>
      <c r="B438" s="21" t="s">
        <v>54</v>
      </c>
      <c r="C438" s="23" t="s">
        <v>106</v>
      </c>
      <c r="D438" s="18">
        <v>5.13</v>
      </c>
      <c r="E438" s="18">
        <v>6.62</v>
      </c>
      <c r="F438" s="18">
        <v>0.54</v>
      </c>
      <c r="G438" s="18">
        <v>90.19</v>
      </c>
      <c r="H438" s="18">
        <v>0.018</v>
      </c>
      <c r="I438" s="18">
        <v>0.036</v>
      </c>
      <c r="J438" s="18">
        <v>0</v>
      </c>
      <c r="K438" s="18">
        <v>11.7</v>
      </c>
      <c r="L438" s="18">
        <v>0.71</v>
      </c>
    </row>
    <row r="439" spans="1:12" ht="72.75" thickBot="1">
      <c r="A439" s="25">
        <v>8</v>
      </c>
      <c r="B439" s="21" t="s">
        <v>44</v>
      </c>
      <c r="C439" s="17">
        <v>110</v>
      </c>
      <c r="D439" s="18">
        <v>2.23</v>
      </c>
      <c r="E439" s="18">
        <v>3.84</v>
      </c>
      <c r="F439" s="18">
        <v>13.24</v>
      </c>
      <c r="G439" s="18">
        <v>104.14</v>
      </c>
      <c r="H439" s="18">
        <v>0.1</v>
      </c>
      <c r="I439" s="18">
        <v>0.08</v>
      </c>
      <c r="J439" s="18">
        <v>13.17</v>
      </c>
      <c r="K439" s="18">
        <v>33.86</v>
      </c>
      <c r="L439" s="18">
        <v>0.78</v>
      </c>
    </row>
    <row r="440" spans="1:12" ht="72.75" thickBot="1">
      <c r="A440" s="15" t="s">
        <v>31</v>
      </c>
      <c r="B440" s="21" t="s">
        <v>82</v>
      </c>
      <c r="C440" s="17">
        <v>20</v>
      </c>
      <c r="D440" s="18">
        <v>1.6</v>
      </c>
      <c r="E440" s="18">
        <v>0.2</v>
      </c>
      <c r="F440" s="18">
        <v>9.64</v>
      </c>
      <c r="G440" s="18">
        <v>47.2</v>
      </c>
      <c r="H440" s="18">
        <v>0.03</v>
      </c>
      <c r="I440" s="18">
        <v>0.01</v>
      </c>
      <c r="J440" s="18">
        <v>0</v>
      </c>
      <c r="K440" s="18">
        <v>4.8</v>
      </c>
      <c r="L440" s="18">
        <v>0.4</v>
      </c>
    </row>
    <row r="441" spans="1:12" ht="72.75" thickBot="1">
      <c r="A441" s="38">
        <v>76</v>
      </c>
      <c r="B441" s="29" t="s">
        <v>49</v>
      </c>
      <c r="C441" s="23" t="s">
        <v>111</v>
      </c>
      <c r="D441" s="22">
        <v>0.67</v>
      </c>
      <c r="E441" s="22">
        <v>0.83</v>
      </c>
      <c r="F441" s="22">
        <v>11.25</v>
      </c>
      <c r="G441" s="22">
        <v>46.67</v>
      </c>
      <c r="H441" s="22">
        <v>0.02</v>
      </c>
      <c r="I441" s="22">
        <v>0.06</v>
      </c>
      <c r="J441" s="22">
        <v>0.54</v>
      </c>
      <c r="K441" s="22">
        <v>50.29</v>
      </c>
      <c r="L441" s="22">
        <v>0.09</v>
      </c>
    </row>
    <row r="442" spans="1:12" ht="156" thickBot="1">
      <c r="A442" s="15" t="s">
        <v>31</v>
      </c>
      <c r="B442" s="21" t="s">
        <v>182</v>
      </c>
      <c r="C442" s="23" t="s">
        <v>145</v>
      </c>
      <c r="D442" s="18">
        <v>0.28</v>
      </c>
      <c r="E442" s="18">
        <v>0.28</v>
      </c>
      <c r="F442" s="18">
        <v>6.9</v>
      </c>
      <c r="G442" s="18">
        <v>33.08</v>
      </c>
      <c r="H442" s="18">
        <v>0.03</v>
      </c>
      <c r="I442" s="18">
        <v>0.02</v>
      </c>
      <c r="J442" s="18">
        <v>7.04</v>
      </c>
      <c r="K442" s="18">
        <v>11.26</v>
      </c>
      <c r="L442" s="18">
        <v>1.56</v>
      </c>
    </row>
    <row r="443" spans="1:12" ht="72.75" thickBot="1">
      <c r="A443" s="15"/>
      <c r="B443" s="21" t="s">
        <v>25</v>
      </c>
      <c r="C443" s="17"/>
      <c r="D443" s="18">
        <f aca="true" t="shared" si="67" ref="D443:L443">SUM(D438:D442)</f>
        <v>9.909999999999998</v>
      </c>
      <c r="E443" s="18">
        <f t="shared" si="67"/>
        <v>11.77</v>
      </c>
      <c r="F443" s="18">
        <f t="shared" si="67"/>
        <v>41.57</v>
      </c>
      <c r="G443" s="18">
        <f t="shared" si="67"/>
        <v>321.28</v>
      </c>
      <c r="H443" s="18">
        <f t="shared" si="67"/>
        <v>0.198</v>
      </c>
      <c r="I443" s="18">
        <f t="shared" si="67"/>
        <v>0.206</v>
      </c>
      <c r="J443" s="18">
        <f t="shared" si="67"/>
        <v>20.75</v>
      </c>
      <c r="K443" s="18">
        <f t="shared" si="67"/>
        <v>111.91000000000001</v>
      </c>
      <c r="L443" s="18">
        <f t="shared" si="67"/>
        <v>3.54</v>
      </c>
    </row>
    <row r="444" spans="1:12" ht="86.25" thickBot="1">
      <c r="A444" s="15"/>
      <c r="B444" s="21"/>
      <c r="C444" s="23"/>
      <c r="D444" s="5" t="s">
        <v>0</v>
      </c>
      <c r="E444" s="6" t="s">
        <v>1</v>
      </c>
      <c r="F444" s="6" t="s">
        <v>2</v>
      </c>
      <c r="G444" s="30" t="s">
        <v>3</v>
      </c>
      <c r="H444" s="7" t="s">
        <v>179</v>
      </c>
      <c r="I444" s="7" t="s">
        <v>180</v>
      </c>
      <c r="J444" s="6" t="s">
        <v>5</v>
      </c>
      <c r="K444" s="6" t="s">
        <v>19</v>
      </c>
      <c r="L444" s="6" t="s">
        <v>4</v>
      </c>
    </row>
    <row r="445" spans="1:13" ht="72.75" thickBot="1">
      <c r="A445" s="15"/>
      <c r="B445" s="31" t="s">
        <v>11</v>
      </c>
      <c r="C445" s="23"/>
      <c r="D445" s="18">
        <f aca="true" t="shared" si="68" ref="D445:L445">SUM(D420+D423+D432+D436+D443)</f>
        <v>44.33</v>
      </c>
      <c r="E445" s="18">
        <f t="shared" si="68"/>
        <v>52.78999999999999</v>
      </c>
      <c r="F445" s="18">
        <f t="shared" si="68"/>
        <v>209.14000000000001</v>
      </c>
      <c r="G445" s="18">
        <f t="shared" si="68"/>
        <v>1519.72</v>
      </c>
      <c r="H445" s="18">
        <f t="shared" si="68"/>
        <v>0.778</v>
      </c>
      <c r="I445" s="18">
        <f t="shared" si="68"/>
        <v>0.736</v>
      </c>
      <c r="J445" s="18">
        <f t="shared" si="68"/>
        <v>42.83</v>
      </c>
      <c r="K445" s="18">
        <f t="shared" si="68"/>
        <v>676.4799999999999</v>
      </c>
      <c r="L445" s="19">
        <f t="shared" si="68"/>
        <v>9.48</v>
      </c>
      <c r="M445" s="49"/>
    </row>
    <row r="446" spans="1:13" ht="72.75" thickBot="1">
      <c r="A446" s="46"/>
      <c r="B446" s="47" t="s">
        <v>12</v>
      </c>
      <c r="C446" s="48"/>
      <c r="D446" s="18">
        <v>39.9</v>
      </c>
      <c r="E446" s="18">
        <v>44.65</v>
      </c>
      <c r="F446" s="18">
        <v>192.85</v>
      </c>
      <c r="G446" s="18">
        <v>1330</v>
      </c>
      <c r="H446" s="18">
        <v>0.76</v>
      </c>
      <c r="I446" s="18">
        <v>0.86</v>
      </c>
      <c r="J446" s="18">
        <v>42.75</v>
      </c>
      <c r="K446" s="18">
        <v>760</v>
      </c>
      <c r="L446" s="18">
        <v>9.5</v>
      </c>
      <c r="M446" s="49"/>
    </row>
    <row r="447" spans="1:13" s="50" customFormat="1" ht="143.25" thickBot="1">
      <c r="A447" s="9"/>
      <c r="B447" s="32" t="s">
        <v>13</v>
      </c>
      <c r="C447" s="6"/>
      <c r="D447" s="19">
        <f>D445*100/D446</f>
        <v>111.10275689223059</v>
      </c>
      <c r="E447" s="19">
        <f aca="true" t="shared" si="69" ref="E447:L447">E445*100/E446</f>
        <v>118.23068309070547</v>
      </c>
      <c r="F447" s="19">
        <f t="shared" si="69"/>
        <v>108.44697951775991</v>
      </c>
      <c r="G447" s="19">
        <f t="shared" si="69"/>
        <v>114.26466165413534</v>
      </c>
      <c r="H447" s="19">
        <f t="shared" si="69"/>
        <v>102.36842105263158</v>
      </c>
      <c r="I447" s="19">
        <f t="shared" si="69"/>
        <v>85.5813953488372</v>
      </c>
      <c r="J447" s="19">
        <f t="shared" si="69"/>
        <v>100.18713450292398</v>
      </c>
      <c r="K447" s="19">
        <f t="shared" si="69"/>
        <v>89.01052631578945</v>
      </c>
      <c r="L447" s="19">
        <f t="shared" si="69"/>
        <v>99.78947368421052</v>
      </c>
      <c r="M447" s="49"/>
    </row>
    <row r="448" spans="1:12" ht="72">
      <c r="A448" s="33"/>
      <c r="B448" s="4"/>
      <c r="C448" s="34"/>
      <c r="D448" s="35"/>
      <c r="E448" s="35"/>
      <c r="F448" s="35"/>
      <c r="G448" s="35"/>
      <c r="H448" s="35"/>
      <c r="I448" s="35"/>
      <c r="J448" s="35"/>
      <c r="K448" s="35"/>
      <c r="L448" s="35"/>
    </row>
    <row r="449" spans="1:12" ht="72">
      <c r="A449" s="33"/>
      <c r="B449" s="2" t="s">
        <v>117</v>
      </c>
      <c r="C449" s="2"/>
      <c r="E449" s="35"/>
      <c r="F449" s="35"/>
      <c r="G449" s="35"/>
      <c r="H449" s="35"/>
      <c r="I449" s="35"/>
      <c r="J449" s="35"/>
      <c r="K449" s="35"/>
      <c r="L449" s="35"/>
    </row>
    <row r="450" spans="1:12" ht="83.25">
      <c r="A450" s="33"/>
      <c r="B450" s="2" t="s">
        <v>183</v>
      </c>
      <c r="L450" s="35"/>
    </row>
    <row r="451" spans="1:12" ht="72">
      <c r="A451" s="33"/>
      <c r="B451" s="2" t="s">
        <v>116</v>
      </c>
      <c r="L451" s="35"/>
    </row>
    <row r="452" spans="1:12" ht="72">
      <c r="A452" s="33"/>
      <c r="B452" s="2" t="s">
        <v>163</v>
      </c>
      <c r="L452" s="35"/>
    </row>
    <row r="453" spans="1:12" ht="83.25">
      <c r="A453" s="33"/>
      <c r="B453" s="2" t="s">
        <v>184</v>
      </c>
      <c r="C453" s="2"/>
      <c r="E453" s="35"/>
      <c r="F453" s="35"/>
      <c r="G453" s="35"/>
      <c r="H453" s="35"/>
      <c r="I453" s="35"/>
      <c r="J453" s="35"/>
      <c r="K453" s="35"/>
      <c r="L453" s="35"/>
    </row>
    <row r="454" spans="1:12" ht="72.75" thickBot="1">
      <c r="A454" s="33"/>
      <c r="B454" s="2" t="s">
        <v>176</v>
      </c>
      <c r="C454" s="2"/>
      <c r="E454" s="35"/>
      <c r="F454" s="35"/>
      <c r="G454" s="35"/>
      <c r="H454" s="35"/>
      <c r="I454" s="35"/>
      <c r="J454" s="35"/>
      <c r="K454" s="35"/>
      <c r="L454" s="35"/>
    </row>
    <row r="455" spans="1:13" s="50" customFormat="1" ht="72.75" thickBot="1">
      <c r="A455" s="67" t="s">
        <v>162</v>
      </c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9"/>
      <c r="M455" s="49"/>
    </row>
    <row r="456" spans="1:12" ht="72.75" thickBot="1">
      <c r="A456" s="57"/>
      <c r="B456" s="59"/>
      <c r="C456" s="61"/>
      <c r="D456" s="65" t="s">
        <v>16</v>
      </c>
      <c r="E456" s="60"/>
      <c r="F456" s="66"/>
      <c r="G456" s="63" t="s">
        <v>74</v>
      </c>
      <c r="H456" s="65" t="s">
        <v>17</v>
      </c>
      <c r="I456" s="60"/>
      <c r="J456" s="66"/>
      <c r="K456" s="65" t="s">
        <v>18</v>
      </c>
      <c r="L456" s="66"/>
    </row>
    <row r="457" spans="1:12" ht="86.25" thickBot="1">
      <c r="A457" s="58"/>
      <c r="B457" s="60"/>
      <c r="C457" s="62"/>
      <c r="D457" s="5" t="s">
        <v>0</v>
      </c>
      <c r="E457" s="6" t="s">
        <v>1</v>
      </c>
      <c r="F457" s="6" t="s">
        <v>2</v>
      </c>
      <c r="G457" s="64"/>
      <c r="H457" s="7" t="s">
        <v>179</v>
      </c>
      <c r="I457" s="39" t="s">
        <v>180</v>
      </c>
      <c r="J457" s="6" t="s">
        <v>5</v>
      </c>
      <c r="K457" s="6" t="s">
        <v>19</v>
      </c>
      <c r="L457" s="6" t="s">
        <v>4</v>
      </c>
    </row>
    <row r="458" spans="1:12" ht="72.75" thickBot="1">
      <c r="A458" s="54" t="s">
        <v>35</v>
      </c>
      <c r="B458" s="55"/>
      <c r="C458" s="56"/>
      <c r="D458" s="22">
        <f aca="true" t="shared" si="70" ref="D458:L458">SUM(D39+D84+D127+D171+D217+D264+D307+D354+D399+D445)</f>
        <v>435.51</v>
      </c>
      <c r="E458" s="22">
        <f t="shared" si="70"/>
        <v>494.01</v>
      </c>
      <c r="F458" s="22">
        <f t="shared" si="70"/>
        <v>2065.55</v>
      </c>
      <c r="G458" s="22">
        <f t="shared" si="70"/>
        <v>14424.4</v>
      </c>
      <c r="H458" s="22">
        <f t="shared" si="70"/>
        <v>7.046000000000001</v>
      </c>
      <c r="I458" s="22">
        <f t="shared" si="70"/>
        <v>7.656</v>
      </c>
      <c r="J458" s="22">
        <f t="shared" si="70"/>
        <v>419.9</v>
      </c>
      <c r="K458" s="22">
        <f t="shared" si="70"/>
        <v>6611.539999999999</v>
      </c>
      <c r="L458" s="22">
        <f t="shared" si="70"/>
        <v>88.91000000000001</v>
      </c>
    </row>
    <row r="459" spans="1:12" ht="72.75" thickBot="1">
      <c r="A459" s="54" t="s">
        <v>36</v>
      </c>
      <c r="B459" s="55"/>
      <c r="C459" s="56"/>
      <c r="D459" s="18">
        <f>D458/10</f>
        <v>43.551</v>
      </c>
      <c r="E459" s="18">
        <f>E458/10</f>
        <v>49.400999999999996</v>
      </c>
      <c r="F459" s="18">
        <f>F458/10</f>
        <v>206.555</v>
      </c>
      <c r="G459" s="18">
        <f aca="true" t="shared" si="71" ref="G459:L459">G458/10</f>
        <v>1442.44</v>
      </c>
      <c r="H459" s="18">
        <f t="shared" si="71"/>
        <v>0.7046000000000001</v>
      </c>
      <c r="I459" s="18">
        <f t="shared" si="71"/>
        <v>0.7656</v>
      </c>
      <c r="J459" s="18">
        <f t="shared" si="71"/>
        <v>41.989999999999995</v>
      </c>
      <c r="K459" s="18">
        <f t="shared" si="71"/>
        <v>661.1539999999999</v>
      </c>
      <c r="L459" s="18">
        <f t="shared" si="71"/>
        <v>8.891000000000002</v>
      </c>
    </row>
    <row r="460" spans="1:12" ht="72.75" thickBot="1">
      <c r="A460" s="54" t="s">
        <v>12</v>
      </c>
      <c r="B460" s="55"/>
      <c r="C460" s="56"/>
      <c r="D460" s="18">
        <v>39.9</v>
      </c>
      <c r="E460" s="18">
        <v>44.65</v>
      </c>
      <c r="F460" s="18">
        <v>192.85</v>
      </c>
      <c r="G460" s="18">
        <v>1330</v>
      </c>
      <c r="H460" s="18">
        <v>0.76</v>
      </c>
      <c r="I460" s="18">
        <v>0.86</v>
      </c>
      <c r="J460" s="18">
        <v>42.75</v>
      </c>
      <c r="K460" s="18">
        <v>760</v>
      </c>
      <c r="L460" s="18">
        <v>9.5</v>
      </c>
    </row>
    <row r="461" spans="1:12" ht="121.5" customHeight="1" thickBot="1">
      <c r="A461" s="54" t="s">
        <v>13</v>
      </c>
      <c r="B461" s="55"/>
      <c r="C461" s="56"/>
      <c r="D461" s="18">
        <f>D459*100/D460</f>
        <v>109.15037593984964</v>
      </c>
      <c r="E461" s="18">
        <f aca="true" t="shared" si="72" ref="E461:L461">E459*100/E460</f>
        <v>110.64053751399776</v>
      </c>
      <c r="F461" s="18">
        <f t="shared" si="72"/>
        <v>107.1065595022038</v>
      </c>
      <c r="G461" s="18">
        <f t="shared" si="72"/>
        <v>108.45413533834586</v>
      </c>
      <c r="H461" s="18">
        <f t="shared" si="72"/>
        <v>92.71052631578948</v>
      </c>
      <c r="I461" s="18">
        <f t="shared" si="72"/>
        <v>89.02325581395347</v>
      </c>
      <c r="J461" s="18">
        <f t="shared" si="72"/>
        <v>98.2222222222222</v>
      </c>
      <c r="K461" s="18">
        <f t="shared" si="72"/>
        <v>86.99394736842105</v>
      </c>
      <c r="L461" s="18">
        <f t="shared" si="72"/>
        <v>93.58947368421055</v>
      </c>
    </row>
    <row r="462" spans="1:12" ht="142.5" customHeight="1" thickBot="1">
      <c r="A462" s="54" t="s">
        <v>185</v>
      </c>
      <c r="B462" s="55"/>
      <c r="C462" s="56"/>
      <c r="D462" s="18">
        <f>D461-100</f>
        <v>9.150375939849638</v>
      </c>
      <c r="E462" s="18">
        <f aca="true" t="shared" si="73" ref="E462:L462">E461-100</f>
        <v>10.640537513997756</v>
      </c>
      <c r="F462" s="18">
        <f t="shared" si="73"/>
        <v>7.106559502203794</v>
      </c>
      <c r="G462" s="18">
        <f t="shared" si="73"/>
        <v>8.454135338345864</v>
      </c>
      <c r="H462" s="18">
        <f t="shared" si="73"/>
        <v>-7.28947368421052</v>
      </c>
      <c r="I462" s="18">
        <f t="shared" si="73"/>
        <v>-10.976744186046531</v>
      </c>
      <c r="J462" s="18">
        <f t="shared" si="73"/>
        <v>-1.7777777777777999</v>
      </c>
      <c r="K462" s="18">
        <f t="shared" si="73"/>
        <v>-13.006052631578953</v>
      </c>
      <c r="L462" s="18">
        <f t="shared" si="73"/>
        <v>-6.410526315789454</v>
      </c>
    </row>
    <row r="463" spans="1:13" ht="72">
      <c r="A463" s="4"/>
      <c r="B463" s="4"/>
      <c r="C463" s="4"/>
      <c r="D463" s="35"/>
      <c r="E463" s="35"/>
      <c r="F463" s="35"/>
      <c r="G463" s="35"/>
      <c r="H463" s="35"/>
      <c r="I463" s="35"/>
      <c r="J463" s="35"/>
      <c r="K463" s="35"/>
      <c r="L463" s="35"/>
      <c r="M463" s="52"/>
    </row>
    <row r="464" spans="1:3" ht="72">
      <c r="A464" s="2"/>
      <c r="C464" s="2"/>
    </row>
    <row r="465" spans="1:3" ht="72">
      <c r="A465" s="2"/>
      <c r="B465" s="2" t="s">
        <v>186</v>
      </c>
      <c r="C465" s="2"/>
    </row>
    <row r="466" spans="1:3" ht="72">
      <c r="A466" s="2"/>
      <c r="B466" s="2" t="s">
        <v>118</v>
      </c>
      <c r="C466" s="2"/>
    </row>
    <row r="467" spans="2:3" ht="72">
      <c r="B467" s="2" t="s">
        <v>100</v>
      </c>
      <c r="C467" s="2"/>
    </row>
    <row r="483" spans="1:15" ht="72">
      <c r="A483" s="2"/>
      <c r="C483" s="2"/>
      <c r="O483" s="53"/>
    </row>
    <row r="487" spans="1:16" s="14" customFormat="1" ht="72">
      <c r="A487" s="52"/>
      <c r="B487" s="2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507" ht="72.75" thickBot="1">
      <c r="M507" s="18"/>
    </row>
    <row r="509" spans="1:3" ht="72">
      <c r="A509" s="2"/>
      <c r="C509" s="2"/>
    </row>
    <row r="521" ht="72">
      <c r="M521" s="14"/>
    </row>
    <row r="523" spans="1:3" ht="72">
      <c r="A523" s="2"/>
      <c r="C523" s="2"/>
    </row>
    <row r="524" spans="1:16" ht="72">
      <c r="A524" s="2"/>
      <c r="C524" s="2"/>
      <c r="N524" s="14"/>
      <c r="O524" s="14"/>
      <c r="P524" s="14"/>
    </row>
    <row r="551" spans="1:16" s="14" customFormat="1" ht="72">
      <c r="A551" s="52"/>
      <c r="B551" s="2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</sheetData>
  <sheetProtection/>
  <mergeCells count="172">
    <mergeCell ref="A152:L152"/>
    <mergeCell ref="A161:L161"/>
    <mergeCell ref="A365:L365"/>
    <mergeCell ref="A366:L366"/>
    <mergeCell ref="H185:J185"/>
    <mergeCell ref="K185:L185"/>
    <mergeCell ref="A165:L165"/>
    <mergeCell ref="A181:L181"/>
    <mergeCell ref="A182:L182"/>
    <mergeCell ref="A183:L183"/>
    <mergeCell ref="A144:L144"/>
    <mergeCell ref="A149:L149"/>
    <mergeCell ref="A56:L56"/>
    <mergeCell ref="A61:L61"/>
    <mergeCell ref="A64:L64"/>
    <mergeCell ref="A73:L73"/>
    <mergeCell ref="A77:L77"/>
    <mergeCell ref="A94:L94"/>
    <mergeCell ref="H98:J98"/>
    <mergeCell ref="K98:L98"/>
    <mergeCell ref="A2:L2"/>
    <mergeCell ref="A3:L3"/>
    <mergeCell ref="A4:L4"/>
    <mergeCell ref="A6:A7"/>
    <mergeCell ref="B6:B7"/>
    <mergeCell ref="C6:C7"/>
    <mergeCell ref="D6:F6"/>
    <mergeCell ref="G6:G7"/>
    <mergeCell ref="H6:J6"/>
    <mergeCell ref="K6:L6"/>
    <mergeCell ref="A9:L9"/>
    <mergeCell ref="A14:L14"/>
    <mergeCell ref="A17:L17"/>
    <mergeCell ref="A27:L27"/>
    <mergeCell ref="H53:J53"/>
    <mergeCell ref="K53:L53"/>
    <mergeCell ref="A31:L31"/>
    <mergeCell ref="A49:L49"/>
    <mergeCell ref="A52:L52"/>
    <mergeCell ref="A53:A54"/>
    <mergeCell ref="A95:L95"/>
    <mergeCell ref="A96:L96"/>
    <mergeCell ref="A97:L97"/>
    <mergeCell ref="A98:A99"/>
    <mergeCell ref="B98:B99"/>
    <mergeCell ref="C98:C99"/>
    <mergeCell ref="D98:F98"/>
    <mergeCell ref="G98:G99"/>
    <mergeCell ref="B53:B54"/>
    <mergeCell ref="C53:C54"/>
    <mergeCell ref="A50:L50"/>
    <mergeCell ref="A51:L51"/>
    <mergeCell ref="D53:F53"/>
    <mergeCell ref="G53:G54"/>
    <mergeCell ref="A121:L121"/>
    <mergeCell ref="A137:L137"/>
    <mergeCell ref="A101:L101"/>
    <mergeCell ref="A106:L106"/>
    <mergeCell ref="A109:L109"/>
    <mergeCell ref="A117:L117"/>
    <mergeCell ref="H141:J141"/>
    <mergeCell ref="K141:L141"/>
    <mergeCell ref="A138:L138"/>
    <mergeCell ref="A139:L139"/>
    <mergeCell ref="B141:B142"/>
    <mergeCell ref="C141:C142"/>
    <mergeCell ref="D141:F141"/>
    <mergeCell ref="G141:G142"/>
    <mergeCell ref="A140:L140"/>
    <mergeCell ref="A141:A142"/>
    <mergeCell ref="A188:L188"/>
    <mergeCell ref="A193:L193"/>
    <mergeCell ref="A196:L196"/>
    <mergeCell ref="A205:L205"/>
    <mergeCell ref="A184:L184"/>
    <mergeCell ref="A185:A186"/>
    <mergeCell ref="B185:B186"/>
    <mergeCell ref="C185:C186"/>
    <mergeCell ref="D185:F185"/>
    <mergeCell ref="G185:G186"/>
    <mergeCell ref="A209:L209"/>
    <mergeCell ref="A227:L227"/>
    <mergeCell ref="A228:L228"/>
    <mergeCell ref="A229:L229"/>
    <mergeCell ref="A230:L230"/>
    <mergeCell ref="A231:A232"/>
    <mergeCell ref="B231:B232"/>
    <mergeCell ref="C231:C232"/>
    <mergeCell ref="A234:L234"/>
    <mergeCell ref="A240:L240"/>
    <mergeCell ref="A243:L243"/>
    <mergeCell ref="A253:L253"/>
    <mergeCell ref="H231:J231"/>
    <mergeCell ref="K231:L231"/>
    <mergeCell ref="D231:F231"/>
    <mergeCell ref="G231:G232"/>
    <mergeCell ref="A257:L257"/>
    <mergeCell ref="A274:L274"/>
    <mergeCell ref="A275:L275"/>
    <mergeCell ref="A276:L276"/>
    <mergeCell ref="A277:L277"/>
    <mergeCell ref="A278:A279"/>
    <mergeCell ref="A289:L289"/>
    <mergeCell ref="A297:L297"/>
    <mergeCell ref="D278:F278"/>
    <mergeCell ref="G278:G279"/>
    <mergeCell ref="B278:B279"/>
    <mergeCell ref="C278:C279"/>
    <mergeCell ref="A281:L281"/>
    <mergeCell ref="A286:L286"/>
    <mergeCell ref="H278:J278"/>
    <mergeCell ref="K278:L278"/>
    <mergeCell ref="A301:L301"/>
    <mergeCell ref="A317:L317"/>
    <mergeCell ref="A318:L318"/>
    <mergeCell ref="A319:L319"/>
    <mergeCell ref="A320:L320"/>
    <mergeCell ref="A321:A322"/>
    <mergeCell ref="B321:B322"/>
    <mergeCell ref="C321:C322"/>
    <mergeCell ref="D321:F321"/>
    <mergeCell ref="G321:G322"/>
    <mergeCell ref="A346:L346"/>
    <mergeCell ref="A364:L364"/>
    <mergeCell ref="A324:L324"/>
    <mergeCell ref="A330:L330"/>
    <mergeCell ref="A333:L333"/>
    <mergeCell ref="A342:L342"/>
    <mergeCell ref="H321:J321"/>
    <mergeCell ref="K321:L321"/>
    <mergeCell ref="A410:L410"/>
    <mergeCell ref="A411:L411"/>
    <mergeCell ref="H368:J368"/>
    <mergeCell ref="K368:L368"/>
    <mergeCell ref="A367:L367"/>
    <mergeCell ref="A368:A369"/>
    <mergeCell ref="B368:B369"/>
    <mergeCell ref="C368:C369"/>
    <mergeCell ref="D368:F368"/>
    <mergeCell ref="G368:G369"/>
    <mergeCell ref="A371:L371"/>
    <mergeCell ref="A376:L376"/>
    <mergeCell ref="A379:L379"/>
    <mergeCell ref="A389:L389"/>
    <mergeCell ref="A393:L393"/>
    <mergeCell ref="A409:L409"/>
    <mergeCell ref="A412:L412"/>
    <mergeCell ref="A413:A414"/>
    <mergeCell ref="B413:B414"/>
    <mergeCell ref="C413:C414"/>
    <mergeCell ref="D413:F413"/>
    <mergeCell ref="G413:G414"/>
    <mergeCell ref="H413:J413"/>
    <mergeCell ref="K413:L413"/>
    <mergeCell ref="G456:G457"/>
    <mergeCell ref="H456:J456"/>
    <mergeCell ref="A416:L416"/>
    <mergeCell ref="A421:L421"/>
    <mergeCell ref="A424:L424"/>
    <mergeCell ref="A433:L433"/>
    <mergeCell ref="A437:L437"/>
    <mergeCell ref="A455:L455"/>
    <mergeCell ref="K456:L456"/>
    <mergeCell ref="D456:F456"/>
    <mergeCell ref="A462:C462"/>
    <mergeCell ref="A456:A457"/>
    <mergeCell ref="B456:B457"/>
    <mergeCell ref="C456:C457"/>
    <mergeCell ref="A458:C458"/>
    <mergeCell ref="A459:C459"/>
    <mergeCell ref="A460:C460"/>
    <mergeCell ref="A461:C461"/>
  </mergeCells>
  <printOptions/>
  <pageMargins left="0.7480314960629921" right="0.7480314960629921" top="0.984251968503937" bottom="0.984251968503937" header="0.5118110236220472" footer="0.5118110236220472"/>
  <pageSetup fitToHeight="29" horizontalDpi="600" verticalDpi="600" orientation="landscape" paperSize="9" scale="17" r:id="rId1"/>
  <rowBreaks count="20" manualBreakCount="20">
    <brk id="26" max="12" man="1"/>
    <brk id="48" max="17" man="1"/>
    <brk id="72" max="12" man="1"/>
    <brk id="93" max="17" man="1"/>
    <brk id="116" max="12" man="1"/>
    <brk id="136" max="17" man="1"/>
    <brk id="160" max="12" man="1"/>
    <brk id="180" max="17" man="1"/>
    <brk id="204" max="12" man="1"/>
    <brk id="226" max="17" man="1"/>
    <brk id="252" max="12" man="1"/>
    <brk id="273" max="17" man="1"/>
    <brk id="296" max="12" man="1"/>
    <brk id="316" max="17" man="1"/>
    <brk id="341" max="12" man="1"/>
    <brk id="363" max="17" man="1"/>
    <brk id="388" max="12" man="1"/>
    <brk id="408" max="17" man="1"/>
    <brk id="432" max="12" man="1"/>
    <brk id="454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BX563"/>
  <sheetViews>
    <sheetView view="pageBreakPreview" zoomScale="25" zoomScaleNormal="55" zoomScaleSheetLayoutView="25" workbookViewId="0" topLeftCell="A412">
      <selection activeCell="A1" sqref="A1:IV1"/>
    </sheetView>
  </sheetViews>
  <sheetFormatPr defaultColWidth="9.140625" defaultRowHeight="12.75"/>
  <cols>
    <col min="1" max="1" width="30.421875" style="52" customWidth="1"/>
    <col min="2" max="2" width="163.28125" style="2" customWidth="1"/>
    <col min="3" max="3" width="63.140625" style="3" customWidth="1"/>
    <col min="4" max="4" width="39.421875" style="2" customWidth="1"/>
    <col min="5" max="5" width="40.421875" style="2" customWidth="1"/>
    <col min="6" max="6" width="66.421875" style="2" customWidth="1"/>
    <col min="7" max="7" width="105.421875" style="2" customWidth="1"/>
    <col min="8" max="8" width="45.8515625" style="2" customWidth="1"/>
    <col min="9" max="9" width="43.8515625" style="2" customWidth="1"/>
    <col min="10" max="10" width="43.28125" style="2" customWidth="1"/>
    <col min="11" max="11" width="48.28125" style="2" customWidth="1"/>
    <col min="12" max="12" width="53.140625" style="2" customWidth="1"/>
    <col min="13" max="13" width="13.7109375" style="2" bestFit="1" customWidth="1"/>
    <col min="14" max="14" width="9.140625" style="2" customWidth="1"/>
    <col min="15" max="15" width="10.8515625" style="2" bestFit="1" customWidth="1"/>
    <col min="16" max="16384" width="9.140625" style="2" customWidth="1"/>
  </cols>
  <sheetData>
    <row r="1" ht="72">
      <c r="A1" s="1"/>
    </row>
    <row r="2" spans="1:12" ht="72">
      <c r="A2" s="73" t="s">
        <v>70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72">
      <c r="A3" s="80" t="s">
        <v>71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72" customHeight="1">
      <c r="A4" s="79" t="s">
        <v>72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72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72.75" thickBot="1">
      <c r="A6" s="74" t="s">
        <v>27</v>
      </c>
      <c r="B6" s="76" t="s">
        <v>73</v>
      </c>
      <c r="C6" s="77" t="s">
        <v>15</v>
      </c>
      <c r="D6" s="67" t="s">
        <v>16</v>
      </c>
      <c r="E6" s="68"/>
      <c r="F6" s="69"/>
      <c r="G6" s="76" t="s">
        <v>74</v>
      </c>
      <c r="H6" s="67" t="s">
        <v>17</v>
      </c>
      <c r="I6" s="68"/>
      <c r="J6" s="69"/>
      <c r="K6" s="67" t="s">
        <v>18</v>
      </c>
      <c r="L6" s="69"/>
    </row>
    <row r="7" spans="1:12" ht="86.25" thickBot="1">
      <c r="A7" s="75"/>
      <c r="B7" s="64"/>
      <c r="C7" s="78"/>
      <c r="D7" s="5" t="s">
        <v>0</v>
      </c>
      <c r="E7" s="6" t="s">
        <v>1</v>
      </c>
      <c r="F7" s="6" t="s">
        <v>2</v>
      </c>
      <c r="G7" s="64"/>
      <c r="H7" s="7" t="s">
        <v>179</v>
      </c>
      <c r="I7" s="8" t="s">
        <v>180</v>
      </c>
      <c r="J7" s="6" t="s">
        <v>5</v>
      </c>
      <c r="K7" s="6" t="s">
        <v>19</v>
      </c>
      <c r="L7" s="6" t="s">
        <v>4</v>
      </c>
    </row>
    <row r="8" spans="1:12" s="14" customFormat="1" ht="72.75" thickBot="1">
      <c r="A8" s="9">
        <v>1</v>
      </c>
      <c r="B8" s="10">
        <v>2</v>
      </c>
      <c r="C8" s="11">
        <v>3</v>
      </c>
      <c r="D8" s="12">
        <v>4</v>
      </c>
      <c r="E8" s="10">
        <v>5</v>
      </c>
      <c r="F8" s="10">
        <v>6</v>
      </c>
      <c r="G8" s="10">
        <v>7</v>
      </c>
      <c r="H8" s="13">
        <v>8</v>
      </c>
      <c r="I8" s="10">
        <v>9</v>
      </c>
      <c r="J8" s="10">
        <v>10</v>
      </c>
      <c r="K8" s="13">
        <v>11</v>
      </c>
      <c r="L8" s="10">
        <v>12</v>
      </c>
    </row>
    <row r="9" spans="1:12" ht="72.75" customHeight="1" thickBot="1">
      <c r="A9" s="67" t="s">
        <v>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</row>
    <row r="10" spans="1:12" ht="216.75" thickBot="1">
      <c r="A10" s="15">
        <v>84</v>
      </c>
      <c r="B10" s="16" t="s">
        <v>85</v>
      </c>
      <c r="C10" s="17">
        <v>200</v>
      </c>
      <c r="D10" s="18">
        <v>6.35</v>
      </c>
      <c r="E10" s="18">
        <v>8.51</v>
      </c>
      <c r="F10" s="18">
        <v>21.86</v>
      </c>
      <c r="G10" s="19">
        <v>187</v>
      </c>
      <c r="H10" s="19">
        <v>0.13</v>
      </c>
      <c r="I10" s="19">
        <v>0.04</v>
      </c>
      <c r="J10" s="19">
        <v>1.95</v>
      </c>
      <c r="K10" s="20">
        <v>188.95</v>
      </c>
      <c r="L10" s="19">
        <v>0.82</v>
      </c>
    </row>
    <row r="11" spans="1:12" ht="72.75" thickBot="1">
      <c r="A11" s="15">
        <v>2</v>
      </c>
      <c r="B11" s="21" t="s">
        <v>121</v>
      </c>
      <c r="C11" s="17">
        <v>180</v>
      </c>
      <c r="D11" s="22">
        <v>1.3</v>
      </c>
      <c r="E11" s="22">
        <v>1.3</v>
      </c>
      <c r="F11" s="22">
        <v>11.2</v>
      </c>
      <c r="G11" s="22">
        <v>55</v>
      </c>
      <c r="H11" s="22">
        <v>0.02</v>
      </c>
      <c r="I11" s="22">
        <v>0.01</v>
      </c>
      <c r="J11" s="22">
        <v>0.65</v>
      </c>
      <c r="K11" s="22">
        <v>102</v>
      </c>
      <c r="L11" s="22">
        <v>0.02</v>
      </c>
    </row>
    <row r="12" spans="1:12" ht="72.75" thickBot="1">
      <c r="A12" s="15">
        <v>3</v>
      </c>
      <c r="B12" s="21" t="s">
        <v>46</v>
      </c>
      <c r="C12" s="23" t="s">
        <v>178</v>
      </c>
      <c r="D12" s="18">
        <v>4.84</v>
      </c>
      <c r="E12" s="18">
        <v>7.3</v>
      </c>
      <c r="F12" s="18">
        <v>13.8</v>
      </c>
      <c r="G12" s="18">
        <v>163</v>
      </c>
      <c r="H12" s="18">
        <v>0.03</v>
      </c>
      <c r="I12" s="18">
        <v>0.03</v>
      </c>
      <c r="J12" s="18">
        <v>0.18</v>
      </c>
      <c r="K12" s="18">
        <v>116.84</v>
      </c>
      <c r="L12" s="18">
        <v>0.46</v>
      </c>
    </row>
    <row r="13" spans="1:12" ht="72.75" thickBot="1">
      <c r="A13" s="15"/>
      <c r="B13" s="21" t="s">
        <v>7</v>
      </c>
      <c r="C13" s="23"/>
      <c r="D13" s="18">
        <f>SUM(D10:D12)</f>
        <v>12.489999999999998</v>
      </c>
      <c r="E13" s="18">
        <f aca="true" t="shared" si="0" ref="E13:L13">SUM(E10:E12)</f>
        <v>17.11</v>
      </c>
      <c r="F13" s="18">
        <f t="shared" si="0"/>
        <v>46.86</v>
      </c>
      <c r="G13" s="18">
        <f t="shared" si="0"/>
        <v>405</v>
      </c>
      <c r="H13" s="18">
        <f t="shared" si="0"/>
        <v>0.18</v>
      </c>
      <c r="I13" s="18">
        <f t="shared" si="0"/>
        <v>0.08</v>
      </c>
      <c r="J13" s="18">
        <f t="shared" si="0"/>
        <v>2.7800000000000002</v>
      </c>
      <c r="K13" s="18">
        <f t="shared" si="0"/>
        <v>407.78999999999996</v>
      </c>
      <c r="L13" s="18">
        <f t="shared" si="0"/>
        <v>1.3</v>
      </c>
    </row>
    <row r="14" spans="1:12" ht="72.75" customHeight="1" thickBot="1">
      <c r="A14" s="67" t="s">
        <v>80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9"/>
    </row>
    <row r="15" spans="1:12" ht="72.75" thickBot="1">
      <c r="A15" s="15" t="s">
        <v>31</v>
      </c>
      <c r="B15" s="21" t="s">
        <v>81</v>
      </c>
      <c r="C15" s="24" t="s">
        <v>166</v>
      </c>
      <c r="D15" s="18">
        <v>0.19</v>
      </c>
      <c r="E15" s="18">
        <v>0.1</v>
      </c>
      <c r="F15" s="18">
        <v>9.6</v>
      </c>
      <c r="G15" s="18">
        <v>43.7</v>
      </c>
      <c r="H15" s="18">
        <v>0.01</v>
      </c>
      <c r="I15" s="18">
        <v>0.01</v>
      </c>
      <c r="J15" s="18">
        <v>1.9</v>
      </c>
      <c r="K15" s="18">
        <v>6.65</v>
      </c>
      <c r="L15" s="18">
        <v>0.19</v>
      </c>
    </row>
    <row r="16" spans="1:12" ht="72.75" thickBot="1">
      <c r="A16" s="15"/>
      <c r="B16" s="21" t="s">
        <v>7</v>
      </c>
      <c r="C16" s="23"/>
      <c r="D16" s="18">
        <f>SUM(D15)</f>
        <v>0.19</v>
      </c>
      <c r="E16" s="18">
        <f aca="true" t="shared" si="1" ref="E16:L16">SUM(E15)</f>
        <v>0.1</v>
      </c>
      <c r="F16" s="18">
        <f t="shared" si="1"/>
        <v>9.6</v>
      </c>
      <c r="G16" s="18">
        <f t="shared" si="1"/>
        <v>43.7</v>
      </c>
      <c r="H16" s="18">
        <f t="shared" si="1"/>
        <v>0.01</v>
      </c>
      <c r="I16" s="18">
        <f t="shared" si="1"/>
        <v>0.01</v>
      </c>
      <c r="J16" s="18">
        <f t="shared" si="1"/>
        <v>1.9</v>
      </c>
      <c r="K16" s="18">
        <f t="shared" si="1"/>
        <v>6.65</v>
      </c>
      <c r="L16" s="18">
        <f t="shared" si="1"/>
        <v>0.19</v>
      </c>
    </row>
    <row r="17" spans="1:12" ht="72.75" customHeight="1" thickBot="1">
      <c r="A17" s="67" t="s">
        <v>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9"/>
    </row>
    <row r="18" spans="1:12" ht="216.75" thickBot="1">
      <c r="A18" s="25">
        <v>91</v>
      </c>
      <c r="B18" s="21" t="s">
        <v>135</v>
      </c>
      <c r="C18" s="23" t="s">
        <v>40</v>
      </c>
      <c r="D18" s="18">
        <v>1.15</v>
      </c>
      <c r="E18" s="18">
        <v>5.35</v>
      </c>
      <c r="F18" s="18">
        <v>4.63</v>
      </c>
      <c r="G18" s="18">
        <v>71.4</v>
      </c>
      <c r="H18" s="18">
        <v>0.01</v>
      </c>
      <c r="I18" s="18">
        <v>0.03</v>
      </c>
      <c r="J18" s="18">
        <v>4.2</v>
      </c>
      <c r="K18" s="18">
        <v>24.6</v>
      </c>
      <c r="L18" s="18">
        <v>0.43</v>
      </c>
    </row>
    <row r="19" spans="1:12" ht="144.75" thickBot="1">
      <c r="A19" s="15">
        <v>25</v>
      </c>
      <c r="B19" s="21" t="s">
        <v>47</v>
      </c>
      <c r="C19" s="24" t="s">
        <v>103</v>
      </c>
      <c r="D19" s="18">
        <v>4.1</v>
      </c>
      <c r="E19" s="18">
        <v>7.16</v>
      </c>
      <c r="F19" s="18">
        <v>20.93</v>
      </c>
      <c r="G19" s="18">
        <v>145</v>
      </c>
      <c r="H19" s="18">
        <v>0.11</v>
      </c>
      <c r="I19" s="18">
        <v>0.07</v>
      </c>
      <c r="J19" s="18">
        <v>8.2</v>
      </c>
      <c r="K19" s="18">
        <v>29.69</v>
      </c>
      <c r="L19" s="18">
        <v>1.07</v>
      </c>
    </row>
    <row r="20" spans="1:12" ht="144.75" thickBot="1">
      <c r="A20" s="25">
        <v>29</v>
      </c>
      <c r="B20" s="21" t="s">
        <v>64</v>
      </c>
      <c r="C20" s="23" t="s">
        <v>145</v>
      </c>
      <c r="D20" s="18">
        <v>7.81</v>
      </c>
      <c r="E20" s="18">
        <v>4.35</v>
      </c>
      <c r="F20" s="18">
        <v>28.34</v>
      </c>
      <c r="G20" s="18">
        <v>114</v>
      </c>
      <c r="H20" s="26">
        <v>0.06</v>
      </c>
      <c r="I20" s="18">
        <v>0.09</v>
      </c>
      <c r="J20" s="18">
        <v>0.42</v>
      </c>
      <c r="K20" s="18">
        <v>44.1</v>
      </c>
      <c r="L20" s="18">
        <v>0.88</v>
      </c>
    </row>
    <row r="21" spans="1:12" ht="72.75" thickBot="1">
      <c r="A21" s="15">
        <v>7</v>
      </c>
      <c r="B21" s="21" t="s">
        <v>115</v>
      </c>
      <c r="C21" s="17">
        <v>50</v>
      </c>
      <c r="D21" s="18">
        <v>0.69</v>
      </c>
      <c r="E21" s="18">
        <v>1.95</v>
      </c>
      <c r="F21" s="18">
        <v>3.09</v>
      </c>
      <c r="G21" s="18">
        <v>31</v>
      </c>
      <c r="H21" s="18">
        <v>0.01</v>
      </c>
      <c r="I21" s="18">
        <v>0.1</v>
      </c>
      <c r="J21" s="18">
        <v>0</v>
      </c>
      <c r="K21" s="18">
        <v>0</v>
      </c>
      <c r="L21" s="18">
        <v>0.39</v>
      </c>
    </row>
    <row r="22" spans="1:12" ht="72.75" thickBot="1">
      <c r="A22" s="25">
        <v>8</v>
      </c>
      <c r="B22" s="21" t="s">
        <v>44</v>
      </c>
      <c r="C22" s="17">
        <v>150</v>
      </c>
      <c r="D22" s="18">
        <v>3.05</v>
      </c>
      <c r="E22" s="18">
        <v>5.24</v>
      </c>
      <c r="F22" s="18">
        <v>18.06</v>
      </c>
      <c r="G22" s="18">
        <v>142</v>
      </c>
      <c r="H22" s="18">
        <v>0.14</v>
      </c>
      <c r="I22" s="18">
        <v>0.1</v>
      </c>
      <c r="J22" s="18">
        <v>17.95</v>
      </c>
      <c r="K22" s="18">
        <v>46.18</v>
      </c>
      <c r="L22" s="18">
        <v>1.06</v>
      </c>
    </row>
    <row r="23" spans="1:12" ht="216.75" thickBot="1">
      <c r="A23" s="15">
        <v>20</v>
      </c>
      <c r="B23" s="21" t="s">
        <v>168</v>
      </c>
      <c r="C23" s="17">
        <v>200</v>
      </c>
      <c r="D23" s="18">
        <v>0</v>
      </c>
      <c r="E23" s="18">
        <v>0</v>
      </c>
      <c r="F23" s="18">
        <v>15</v>
      </c>
      <c r="G23" s="18">
        <v>60</v>
      </c>
      <c r="H23" s="18">
        <v>0</v>
      </c>
      <c r="I23" s="18">
        <v>0</v>
      </c>
      <c r="J23" s="18">
        <v>0</v>
      </c>
      <c r="K23" s="18">
        <v>0.48</v>
      </c>
      <c r="L23" s="18">
        <v>0.07</v>
      </c>
    </row>
    <row r="24" spans="1:12" ht="144.75" thickBot="1">
      <c r="A24" s="15" t="s">
        <v>31</v>
      </c>
      <c r="B24" s="21" t="s">
        <v>82</v>
      </c>
      <c r="C24" s="17">
        <v>35</v>
      </c>
      <c r="D24" s="18">
        <v>2.8</v>
      </c>
      <c r="E24" s="18">
        <v>0.35</v>
      </c>
      <c r="F24" s="18">
        <v>16.87</v>
      </c>
      <c r="G24" s="18">
        <v>82.6</v>
      </c>
      <c r="H24" s="18">
        <v>0.05</v>
      </c>
      <c r="I24" s="18">
        <v>0.02</v>
      </c>
      <c r="J24" s="18">
        <v>0</v>
      </c>
      <c r="K24" s="18">
        <v>8.4</v>
      </c>
      <c r="L24" s="18">
        <v>0.7</v>
      </c>
    </row>
    <row r="25" spans="1:12" ht="144.75" thickBot="1">
      <c r="A25" s="15" t="s">
        <v>31</v>
      </c>
      <c r="B25" s="21" t="s">
        <v>94</v>
      </c>
      <c r="C25" s="17">
        <v>50</v>
      </c>
      <c r="D25" s="18">
        <v>2.8</v>
      </c>
      <c r="E25" s="18">
        <v>0.6</v>
      </c>
      <c r="F25" s="18">
        <v>24.7</v>
      </c>
      <c r="G25" s="18">
        <v>116</v>
      </c>
      <c r="H25" s="18">
        <v>0.06</v>
      </c>
      <c r="I25" s="18">
        <v>0.02</v>
      </c>
      <c r="J25" s="18">
        <v>0</v>
      </c>
      <c r="K25" s="18">
        <v>12</v>
      </c>
      <c r="L25" s="18">
        <v>1.6</v>
      </c>
    </row>
    <row r="26" spans="1:12" ht="72.75" thickBot="1">
      <c r="A26" s="25"/>
      <c r="B26" s="27" t="s">
        <v>25</v>
      </c>
      <c r="C26" s="17"/>
      <c r="D26" s="22">
        <f aca="true" t="shared" si="2" ref="D26:L26">SUM(D18:D25)</f>
        <v>22.4</v>
      </c>
      <c r="E26" s="22">
        <f t="shared" si="2"/>
        <v>25</v>
      </c>
      <c r="F26" s="22">
        <f t="shared" si="2"/>
        <v>131.62</v>
      </c>
      <c r="G26" s="22">
        <f t="shared" si="2"/>
        <v>762</v>
      </c>
      <c r="H26" s="22">
        <f t="shared" si="2"/>
        <v>0.44</v>
      </c>
      <c r="I26" s="22">
        <f t="shared" si="2"/>
        <v>0.43000000000000005</v>
      </c>
      <c r="J26" s="22">
        <f t="shared" si="2"/>
        <v>30.769999999999996</v>
      </c>
      <c r="K26" s="22">
        <f t="shared" si="2"/>
        <v>165.45000000000002</v>
      </c>
      <c r="L26" s="22">
        <f t="shared" si="2"/>
        <v>6.199999999999999</v>
      </c>
    </row>
    <row r="27" spans="1:12" ht="72.75" customHeight="1" thickBot="1">
      <c r="A27" s="67" t="s">
        <v>24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72.75" thickBot="1">
      <c r="A28" s="15">
        <v>21</v>
      </c>
      <c r="B28" s="28" t="s">
        <v>26</v>
      </c>
      <c r="C28" s="23" t="s">
        <v>22</v>
      </c>
      <c r="D28" s="22">
        <v>4.35</v>
      </c>
      <c r="E28" s="22">
        <v>4.8</v>
      </c>
      <c r="F28" s="22">
        <v>6</v>
      </c>
      <c r="G28" s="22">
        <v>88.5</v>
      </c>
      <c r="H28" s="22">
        <v>0.04</v>
      </c>
      <c r="I28" s="22">
        <v>0.26</v>
      </c>
      <c r="J28" s="22">
        <v>1.05</v>
      </c>
      <c r="K28" s="22">
        <v>180</v>
      </c>
      <c r="L28" s="22">
        <v>0.15</v>
      </c>
    </row>
    <row r="29" spans="1:12" ht="216.75" thickBot="1">
      <c r="A29" s="15" t="s">
        <v>31</v>
      </c>
      <c r="B29" s="21" t="s">
        <v>125</v>
      </c>
      <c r="C29" s="23" t="s">
        <v>174</v>
      </c>
      <c r="D29" s="18">
        <v>1.2</v>
      </c>
      <c r="E29" s="18">
        <v>1.6</v>
      </c>
      <c r="F29" s="18">
        <v>28</v>
      </c>
      <c r="G29" s="18">
        <v>116.24</v>
      </c>
      <c r="H29" s="18">
        <v>0.03</v>
      </c>
      <c r="I29" s="18">
        <v>0.01</v>
      </c>
      <c r="J29" s="18">
        <v>0</v>
      </c>
      <c r="K29" s="18">
        <v>4.8</v>
      </c>
      <c r="L29" s="18">
        <v>0.32</v>
      </c>
    </row>
    <row r="30" spans="1:12" ht="72.75" thickBot="1">
      <c r="A30" s="15"/>
      <c r="B30" s="21" t="s">
        <v>7</v>
      </c>
      <c r="C30" s="17"/>
      <c r="D30" s="18">
        <f>SUM(D28:D29)</f>
        <v>5.55</v>
      </c>
      <c r="E30" s="18">
        <f aca="true" t="shared" si="3" ref="E30:L30">SUM(E28+E29)</f>
        <v>6.4</v>
      </c>
      <c r="F30" s="18">
        <f t="shared" si="3"/>
        <v>34</v>
      </c>
      <c r="G30" s="18">
        <f t="shared" si="3"/>
        <v>204.74</v>
      </c>
      <c r="H30" s="18">
        <f t="shared" si="3"/>
        <v>0.07</v>
      </c>
      <c r="I30" s="18">
        <f t="shared" si="3"/>
        <v>0.27</v>
      </c>
      <c r="J30" s="18">
        <f t="shared" si="3"/>
        <v>1.05</v>
      </c>
      <c r="K30" s="18">
        <f t="shared" si="3"/>
        <v>184.8</v>
      </c>
      <c r="L30" s="18">
        <f t="shared" si="3"/>
        <v>0.47</v>
      </c>
    </row>
    <row r="31" spans="1:12" ht="72.75" customHeight="1" thickBot="1">
      <c r="A31" s="70" t="s">
        <v>181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2"/>
    </row>
    <row r="32" spans="1:12" ht="72.75" thickBot="1">
      <c r="A32" s="25">
        <v>37</v>
      </c>
      <c r="B32" s="27" t="s">
        <v>42</v>
      </c>
      <c r="C32" s="17">
        <v>100</v>
      </c>
      <c r="D32" s="22">
        <v>5.63</v>
      </c>
      <c r="E32" s="22">
        <v>7.25</v>
      </c>
      <c r="F32" s="22">
        <v>32.45</v>
      </c>
      <c r="G32" s="22">
        <v>255</v>
      </c>
      <c r="H32" s="22">
        <v>0.05</v>
      </c>
      <c r="I32" s="22">
        <v>0.09</v>
      </c>
      <c r="J32" s="22">
        <v>0.49</v>
      </c>
      <c r="K32" s="22">
        <v>80.54</v>
      </c>
      <c r="L32" s="22">
        <v>0.5</v>
      </c>
    </row>
    <row r="33" spans="1:12" ht="144.75" thickBot="1">
      <c r="A33" s="25">
        <v>38</v>
      </c>
      <c r="B33" s="21" t="s">
        <v>138</v>
      </c>
      <c r="C33" s="23" t="s">
        <v>40</v>
      </c>
      <c r="D33" s="18">
        <v>3</v>
      </c>
      <c r="E33" s="18">
        <v>0.12</v>
      </c>
      <c r="F33" s="18">
        <v>4.98</v>
      </c>
      <c r="G33" s="18">
        <v>33</v>
      </c>
      <c r="H33" s="18">
        <v>0.2</v>
      </c>
      <c r="I33" s="18">
        <v>0.11</v>
      </c>
      <c r="J33" s="18">
        <v>6</v>
      </c>
      <c r="K33" s="18">
        <v>15.6</v>
      </c>
      <c r="L33" s="18">
        <v>0.42</v>
      </c>
    </row>
    <row r="34" spans="1:12" ht="144.75" thickBot="1">
      <c r="A34" s="15" t="s">
        <v>31</v>
      </c>
      <c r="B34" s="21" t="s">
        <v>82</v>
      </c>
      <c r="C34" s="17">
        <v>30</v>
      </c>
      <c r="D34" s="18">
        <v>2.4</v>
      </c>
      <c r="E34" s="18">
        <v>0.3</v>
      </c>
      <c r="F34" s="18">
        <v>14.46</v>
      </c>
      <c r="G34" s="18">
        <v>70.8</v>
      </c>
      <c r="H34" s="18">
        <v>0.05</v>
      </c>
      <c r="I34" s="18">
        <v>0.02</v>
      </c>
      <c r="J34" s="18">
        <v>0</v>
      </c>
      <c r="K34" s="18">
        <v>7.2</v>
      </c>
      <c r="L34" s="18">
        <v>0.6</v>
      </c>
    </row>
    <row r="35" spans="1:12" ht="72.75" thickBot="1">
      <c r="A35" s="25">
        <v>13</v>
      </c>
      <c r="B35" s="29" t="s">
        <v>8</v>
      </c>
      <c r="C35" s="24" t="s">
        <v>97</v>
      </c>
      <c r="D35" s="18">
        <v>0</v>
      </c>
      <c r="E35" s="18">
        <v>0</v>
      </c>
      <c r="F35" s="18">
        <v>11.98</v>
      </c>
      <c r="G35" s="18">
        <v>43</v>
      </c>
      <c r="H35" s="18">
        <v>0</v>
      </c>
      <c r="I35" s="18">
        <v>0</v>
      </c>
      <c r="J35" s="18">
        <v>0</v>
      </c>
      <c r="K35" s="18">
        <v>0.35</v>
      </c>
      <c r="L35" s="18">
        <v>0.06</v>
      </c>
    </row>
    <row r="36" spans="1:12" ht="156" thickBot="1">
      <c r="A36" s="15" t="s">
        <v>31</v>
      </c>
      <c r="B36" s="21" t="s">
        <v>182</v>
      </c>
      <c r="C36" s="23" t="s">
        <v>114</v>
      </c>
      <c r="D36" s="18">
        <v>0.3</v>
      </c>
      <c r="E36" s="18">
        <v>0.3</v>
      </c>
      <c r="F36" s="18">
        <v>7.33</v>
      </c>
      <c r="G36" s="18">
        <v>35.16</v>
      </c>
      <c r="H36" s="18">
        <v>0.03</v>
      </c>
      <c r="I36" s="18">
        <v>0.02</v>
      </c>
      <c r="J36" s="18">
        <v>7.48</v>
      </c>
      <c r="K36" s="18">
        <v>11.97</v>
      </c>
      <c r="L36" s="18">
        <v>1.65</v>
      </c>
    </row>
    <row r="37" spans="1:12" ht="72.75" thickBot="1">
      <c r="A37" s="15"/>
      <c r="B37" s="21" t="s">
        <v>25</v>
      </c>
      <c r="C37" s="23"/>
      <c r="D37" s="18">
        <f aca="true" t="shared" si="4" ref="D37:L37">SUM(D32:D36)</f>
        <v>11.33</v>
      </c>
      <c r="E37" s="18">
        <f t="shared" si="4"/>
        <v>7.97</v>
      </c>
      <c r="F37" s="18">
        <f t="shared" si="4"/>
        <v>71.2</v>
      </c>
      <c r="G37" s="18">
        <f t="shared" si="4"/>
        <v>436.96000000000004</v>
      </c>
      <c r="H37" s="18">
        <f t="shared" si="4"/>
        <v>0.32999999999999996</v>
      </c>
      <c r="I37" s="18">
        <f t="shared" si="4"/>
        <v>0.24</v>
      </c>
      <c r="J37" s="18">
        <f t="shared" si="4"/>
        <v>13.97</v>
      </c>
      <c r="K37" s="18">
        <f t="shared" si="4"/>
        <v>115.66</v>
      </c>
      <c r="L37" s="18">
        <f t="shared" si="4"/>
        <v>3.23</v>
      </c>
    </row>
    <row r="38" spans="1:12" ht="86.25" thickBot="1">
      <c r="A38" s="15"/>
      <c r="B38" s="21"/>
      <c r="C38" s="23"/>
      <c r="D38" s="5" t="s">
        <v>0</v>
      </c>
      <c r="E38" s="6" t="s">
        <v>1</v>
      </c>
      <c r="F38" s="6" t="s">
        <v>2</v>
      </c>
      <c r="G38" s="30" t="s">
        <v>3</v>
      </c>
      <c r="H38" s="7" t="s">
        <v>179</v>
      </c>
      <c r="I38" s="7" t="s">
        <v>180</v>
      </c>
      <c r="J38" s="6" t="s">
        <v>5</v>
      </c>
      <c r="K38" s="6" t="s">
        <v>19</v>
      </c>
      <c r="L38" s="6" t="s">
        <v>4</v>
      </c>
    </row>
    <row r="39" spans="1:12" ht="72.75" thickBot="1">
      <c r="A39" s="15"/>
      <c r="B39" s="31" t="s">
        <v>11</v>
      </c>
      <c r="C39" s="23"/>
      <c r="D39" s="18">
        <f aca="true" t="shared" si="5" ref="D39:L39">SUM(D13+D16+D26+D30+D37)</f>
        <v>51.959999999999994</v>
      </c>
      <c r="E39" s="18">
        <f t="shared" si="5"/>
        <v>56.58</v>
      </c>
      <c r="F39" s="18">
        <f t="shared" si="5"/>
        <v>293.28000000000003</v>
      </c>
      <c r="G39" s="18">
        <f t="shared" si="5"/>
        <v>1852.4</v>
      </c>
      <c r="H39" s="18">
        <f t="shared" si="5"/>
        <v>1.0299999999999998</v>
      </c>
      <c r="I39" s="18">
        <f t="shared" si="5"/>
        <v>1.03</v>
      </c>
      <c r="J39" s="18">
        <f t="shared" si="5"/>
        <v>50.46999999999999</v>
      </c>
      <c r="K39" s="18">
        <f t="shared" si="5"/>
        <v>880.35</v>
      </c>
      <c r="L39" s="18">
        <f t="shared" si="5"/>
        <v>11.39</v>
      </c>
    </row>
    <row r="40" spans="1:12" ht="72.75" thickBot="1">
      <c r="A40" s="15"/>
      <c r="B40" s="31" t="s">
        <v>12</v>
      </c>
      <c r="C40" s="23"/>
      <c r="D40" s="18">
        <v>51.3</v>
      </c>
      <c r="E40" s="18">
        <v>57</v>
      </c>
      <c r="F40" s="18">
        <v>247.95</v>
      </c>
      <c r="G40" s="18">
        <v>1710</v>
      </c>
      <c r="H40" s="18">
        <v>0.86</v>
      </c>
      <c r="I40" s="18">
        <v>0.95</v>
      </c>
      <c r="J40" s="18">
        <v>47.5</v>
      </c>
      <c r="K40" s="18">
        <v>855</v>
      </c>
      <c r="L40" s="18">
        <v>9.5</v>
      </c>
    </row>
    <row r="41" spans="1:12" ht="143.25" thickBot="1">
      <c r="A41" s="9"/>
      <c r="B41" s="32" t="s">
        <v>13</v>
      </c>
      <c r="C41" s="6"/>
      <c r="D41" s="19">
        <f>D39*100/D40</f>
        <v>101.28654970760233</v>
      </c>
      <c r="E41" s="19">
        <f aca="true" t="shared" si="6" ref="E41:L41">E39*100/E40</f>
        <v>99.26315789473684</v>
      </c>
      <c r="F41" s="19">
        <f t="shared" si="6"/>
        <v>118.2819116757411</v>
      </c>
      <c r="G41" s="19">
        <f t="shared" si="6"/>
        <v>108.32748538011695</v>
      </c>
      <c r="H41" s="19">
        <f t="shared" si="6"/>
        <v>119.7674418604651</v>
      </c>
      <c r="I41" s="19">
        <f t="shared" si="6"/>
        <v>108.42105263157896</v>
      </c>
      <c r="J41" s="19">
        <f t="shared" si="6"/>
        <v>106.25263157894734</v>
      </c>
      <c r="K41" s="19">
        <f t="shared" si="6"/>
        <v>102.96491228070175</v>
      </c>
      <c r="L41" s="19">
        <f t="shared" si="6"/>
        <v>119.89473684210526</v>
      </c>
    </row>
    <row r="42" spans="1:12" ht="72">
      <c r="A42" s="33"/>
      <c r="B42" s="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72">
      <c r="A43" s="33"/>
      <c r="B43" s="2" t="s">
        <v>117</v>
      </c>
      <c r="C43" s="2"/>
      <c r="E43" s="35"/>
      <c r="F43" s="35"/>
      <c r="G43" s="35"/>
      <c r="H43" s="35"/>
      <c r="I43" s="35"/>
      <c r="J43" s="35"/>
      <c r="K43" s="35"/>
      <c r="L43" s="35"/>
    </row>
    <row r="44" spans="1:12" ht="83.25">
      <c r="A44" s="33"/>
      <c r="B44" s="2" t="s">
        <v>183</v>
      </c>
      <c r="L44" s="35"/>
    </row>
    <row r="45" spans="1:12" ht="72">
      <c r="A45" s="33"/>
      <c r="B45" s="2" t="s">
        <v>116</v>
      </c>
      <c r="L45" s="35"/>
    </row>
    <row r="46" spans="1:12" ht="72">
      <c r="A46" s="33"/>
      <c r="B46" s="2" t="s">
        <v>164</v>
      </c>
      <c r="L46" s="35"/>
    </row>
    <row r="47" spans="1:12" ht="83.25">
      <c r="A47" s="33"/>
      <c r="B47" s="2" t="s">
        <v>184</v>
      </c>
      <c r="C47" s="2"/>
      <c r="E47" s="35"/>
      <c r="F47" s="35"/>
      <c r="G47" s="35"/>
      <c r="H47" s="35"/>
      <c r="I47" s="35"/>
      <c r="J47" s="35"/>
      <c r="K47" s="35"/>
      <c r="L47" s="35"/>
    </row>
    <row r="48" spans="1:12" ht="72">
      <c r="A48" s="33"/>
      <c r="B48" s="2" t="s">
        <v>176</v>
      </c>
      <c r="C48" s="2"/>
      <c r="E48" s="35"/>
      <c r="F48" s="35"/>
      <c r="G48" s="35"/>
      <c r="H48" s="35"/>
      <c r="I48" s="35"/>
      <c r="J48" s="35"/>
      <c r="K48" s="35"/>
      <c r="L48" s="35"/>
    </row>
    <row r="49" spans="1:12" ht="72">
      <c r="A49" s="73" t="s">
        <v>75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1:12" ht="72">
      <c r="A50" s="73" t="s">
        <v>71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 ht="72" customHeight="1">
      <c r="A51" s="79" t="s">
        <v>72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12" ht="72.75" thickBo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1:12" ht="72.75" thickBot="1">
      <c r="A53" s="74" t="s">
        <v>27</v>
      </c>
      <c r="B53" s="76" t="s">
        <v>73</v>
      </c>
      <c r="C53" s="77" t="s">
        <v>15</v>
      </c>
      <c r="D53" s="67" t="s">
        <v>16</v>
      </c>
      <c r="E53" s="68"/>
      <c r="F53" s="69"/>
      <c r="G53" s="76" t="s">
        <v>74</v>
      </c>
      <c r="H53" s="67" t="s">
        <v>17</v>
      </c>
      <c r="I53" s="68"/>
      <c r="J53" s="69"/>
      <c r="K53" s="67" t="s">
        <v>18</v>
      </c>
      <c r="L53" s="69"/>
    </row>
    <row r="54" spans="1:12" ht="86.25" thickBot="1">
      <c r="A54" s="75"/>
      <c r="B54" s="64"/>
      <c r="C54" s="78"/>
      <c r="D54" s="5" t="s">
        <v>0</v>
      </c>
      <c r="E54" s="6" t="s">
        <v>1</v>
      </c>
      <c r="F54" s="6" t="s">
        <v>2</v>
      </c>
      <c r="G54" s="64"/>
      <c r="H54" s="7" t="s">
        <v>179</v>
      </c>
      <c r="I54" s="8" t="s">
        <v>180</v>
      </c>
      <c r="J54" s="6" t="s">
        <v>5</v>
      </c>
      <c r="K54" s="6" t="s">
        <v>19</v>
      </c>
      <c r="L54" s="6" t="s">
        <v>4</v>
      </c>
    </row>
    <row r="55" spans="1:12" ht="72.75" thickBot="1">
      <c r="A55" s="9">
        <v>1</v>
      </c>
      <c r="B55" s="10">
        <v>2</v>
      </c>
      <c r="C55" s="11">
        <v>3</v>
      </c>
      <c r="D55" s="12">
        <v>4</v>
      </c>
      <c r="E55" s="10">
        <v>5</v>
      </c>
      <c r="F55" s="10">
        <v>6</v>
      </c>
      <c r="G55" s="10">
        <v>7</v>
      </c>
      <c r="H55" s="13">
        <v>8</v>
      </c>
      <c r="I55" s="10">
        <v>9</v>
      </c>
      <c r="J55" s="10">
        <v>10</v>
      </c>
      <c r="K55" s="13">
        <v>11</v>
      </c>
      <c r="L55" s="10">
        <v>12</v>
      </c>
    </row>
    <row r="56" spans="1:12" ht="72.75" customHeight="1" thickBot="1">
      <c r="A56" s="67" t="s">
        <v>6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9"/>
    </row>
    <row r="57" spans="1:12" ht="72.75" thickBot="1">
      <c r="A57" s="15">
        <v>1</v>
      </c>
      <c r="B57" s="27" t="s">
        <v>58</v>
      </c>
      <c r="C57" s="17">
        <v>200</v>
      </c>
      <c r="D57" s="18">
        <v>5.76</v>
      </c>
      <c r="E57" s="18">
        <v>6.63</v>
      </c>
      <c r="F57" s="18">
        <v>18.28</v>
      </c>
      <c r="G57" s="19">
        <v>156</v>
      </c>
      <c r="H57" s="19">
        <v>0.07</v>
      </c>
      <c r="I57" s="19">
        <v>0.09</v>
      </c>
      <c r="J57" s="20">
        <v>1.17</v>
      </c>
      <c r="K57" s="19">
        <v>199.75</v>
      </c>
      <c r="L57" s="19">
        <v>0.22</v>
      </c>
    </row>
    <row r="58" spans="1:12" ht="72.75" thickBot="1">
      <c r="A58" s="15">
        <v>15</v>
      </c>
      <c r="B58" s="21" t="s">
        <v>14</v>
      </c>
      <c r="C58" s="17">
        <v>180</v>
      </c>
      <c r="D58" s="18">
        <v>1.3</v>
      </c>
      <c r="E58" s="18">
        <v>1.3</v>
      </c>
      <c r="F58" s="18">
        <v>11.02</v>
      </c>
      <c r="G58" s="18">
        <v>58</v>
      </c>
      <c r="H58" s="36">
        <v>0.02</v>
      </c>
      <c r="I58" s="36">
        <v>0.01</v>
      </c>
      <c r="J58" s="36">
        <v>0.65</v>
      </c>
      <c r="K58" s="18">
        <v>100</v>
      </c>
      <c r="L58" s="18">
        <v>0.02</v>
      </c>
    </row>
    <row r="59" spans="1:12" ht="72.75" thickBot="1">
      <c r="A59" s="15">
        <v>16</v>
      </c>
      <c r="B59" s="21" t="s">
        <v>43</v>
      </c>
      <c r="C59" s="24" t="s">
        <v>147</v>
      </c>
      <c r="D59" s="18">
        <v>2.31</v>
      </c>
      <c r="E59" s="18">
        <v>6.01</v>
      </c>
      <c r="F59" s="18">
        <v>14.64</v>
      </c>
      <c r="G59" s="18">
        <v>123</v>
      </c>
      <c r="H59" s="18">
        <v>0.03</v>
      </c>
      <c r="I59" s="18">
        <v>0.02</v>
      </c>
      <c r="J59" s="18">
        <v>0</v>
      </c>
      <c r="K59" s="18">
        <v>6.84</v>
      </c>
      <c r="L59" s="18">
        <v>0.34</v>
      </c>
    </row>
    <row r="60" spans="1:12" ht="72.75" thickBot="1">
      <c r="A60" s="15"/>
      <c r="B60" s="21" t="s">
        <v>7</v>
      </c>
      <c r="C60" s="17"/>
      <c r="D60" s="18">
        <f aca="true" t="shared" si="7" ref="D60:L60">SUM(D57:D59)</f>
        <v>9.37</v>
      </c>
      <c r="E60" s="18">
        <f t="shared" si="7"/>
        <v>13.94</v>
      </c>
      <c r="F60" s="18">
        <f t="shared" si="7"/>
        <v>43.94</v>
      </c>
      <c r="G60" s="18">
        <f t="shared" si="7"/>
        <v>337</v>
      </c>
      <c r="H60" s="18">
        <f t="shared" si="7"/>
        <v>0.12000000000000001</v>
      </c>
      <c r="I60" s="18">
        <f t="shared" si="7"/>
        <v>0.12</v>
      </c>
      <c r="J60" s="18">
        <f t="shared" si="7"/>
        <v>1.8199999999999998</v>
      </c>
      <c r="K60" s="18">
        <f t="shared" si="7"/>
        <v>306.59</v>
      </c>
      <c r="L60" s="18">
        <f t="shared" si="7"/>
        <v>0.5800000000000001</v>
      </c>
    </row>
    <row r="61" spans="1:12" ht="72.75" customHeight="1" thickBot="1">
      <c r="A61" s="67" t="s">
        <v>80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9"/>
    </row>
    <row r="62" spans="1:12" ht="72.75" thickBot="1">
      <c r="A62" s="15" t="s">
        <v>31</v>
      </c>
      <c r="B62" s="21" t="s">
        <v>81</v>
      </c>
      <c r="C62" s="24" t="s">
        <v>166</v>
      </c>
      <c r="D62" s="18">
        <v>0.19</v>
      </c>
      <c r="E62" s="18">
        <v>0.1</v>
      </c>
      <c r="F62" s="18">
        <v>9.6</v>
      </c>
      <c r="G62" s="18">
        <v>43.7</v>
      </c>
      <c r="H62" s="18">
        <v>0.01</v>
      </c>
      <c r="I62" s="18">
        <v>0.01</v>
      </c>
      <c r="J62" s="18">
        <v>1.9</v>
      </c>
      <c r="K62" s="18">
        <v>6.65</v>
      </c>
      <c r="L62" s="18">
        <v>0.19</v>
      </c>
    </row>
    <row r="63" spans="1:12" ht="72.75" thickBot="1">
      <c r="A63" s="15"/>
      <c r="B63" s="21" t="s">
        <v>7</v>
      </c>
      <c r="C63" s="23"/>
      <c r="D63" s="18">
        <f aca="true" t="shared" si="8" ref="D63:L63">SUM(D62)</f>
        <v>0.19</v>
      </c>
      <c r="E63" s="18">
        <f t="shared" si="8"/>
        <v>0.1</v>
      </c>
      <c r="F63" s="18">
        <f t="shared" si="8"/>
        <v>9.6</v>
      </c>
      <c r="G63" s="18">
        <f t="shared" si="8"/>
        <v>43.7</v>
      </c>
      <c r="H63" s="18">
        <f t="shared" si="8"/>
        <v>0.01</v>
      </c>
      <c r="I63" s="18">
        <f t="shared" si="8"/>
        <v>0.01</v>
      </c>
      <c r="J63" s="18">
        <f t="shared" si="8"/>
        <v>1.9</v>
      </c>
      <c r="K63" s="18">
        <f t="shared" si="8"/>
        <v>6.65</v>
      </c>
      <c r="L63" s="18">
        <f t="shared" si="8"/>
        <v>0.19</v>
      </c>
    </row>
    <row r="64" spans="1:12" ht="72.75" customHeight="1" thickBot="1">
      <c r="A64" s="70" t="s">
        <v>28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2"/>
    </row>
    <row r="65" spans="1:12" ht="144.75" thickBot="1">
      <c r="A65" s="25">
        <v>4</v>
      </c>
      <c r="B65" s="37" t="s">
        <v>141</v>
      </c>
      <c r="C65" s="24" t="s">
        <v>40</v>
      </c>
      <c r="D65" s="18">
        <v>1.13</v>
      </c>
      <c r="E65" s="18">
        <v>4.56</v>
      </c>
      <c r="F65" s="18">
        <v>4.09</v>
      </c>
      <c r="G65" s="18">
        <v>64</v>
      </c>
      <c r="H65" s="18">
        <v>0.03</v>
      </c>
      <c r="I65" s="18">
        <v>0.05</v>
      </c>
      <c r="J65" s="18">
        <v>4.48</v>
      </c>
      <c r="K65" s="18">
        <v>16.45</v>
      </c>
      <c r="L65" s="18">
        <v>0.61</v>
      </c>
    </row>
    <row r="66" spans="1:12" ht="144.75" thickBot="1">
      <c r="A66" s="15">
        <v>57</v>
      </c>
      <c r="B66" s="21" t="s">
        <v>153</v>
      </c>
      <c r="C66" s="24" t="s">
        <v>155</v>
      </c>
      <c r="D66" s="18">
        <v>4.39</v>
      </c>
      <c r="E66" s="18">
        <v>6.23</v>
      </c>
      <c r="F66" s="18">
        <v>19.09</v>
      </c>
      <c r="G66" s="18">
        <v>186.3</v>
      </c>
      <c r="H66" s="18">
        <v>0.14</v>
      </c>
      <c r="I66" s="18">
        <v>0.19</v>
      </c>
      <c r="J66" s="18">
        <v>5.14</v>
      </c>
      <c r="K66" s="18">
        <v>27.75</v>
      </c>
      <c r="L66" s="18">
        <v>1.28</v>
      </c>
    </row>
    <row r="67" spans="1:12" ht="144.75" thickBot="1">
      <c r="A67" s="25">
        <v>40</v>
      </c>
      <c r="B67" s="21" t="s">
        <v>122</v>
      </c>
      <c r="C67" s="23" t="s">
        <v>146</v>
      </c>
      <c r="D67" s="18">
        <v>16.93</v>
      </c>
      <c r="E67" s="18">
        <v>10.44</v>
      </c>
      <c r="F67" s="18">
        <v>48.02</v>
      </c>
      <c r="G67" s="18">
        <v>180.25</v>
      </c>
      <c r="H67" s="18">
        <v>0.12</v>
      </c>
      <c r="I67" s="18">
        <v>0.1</v>
      </c>
      <c r="J67" s="18">
        <v>2.56</v>
      </c>
      <c r="K67" s="18">
        <v>67.54</v>
      </c>
      <c r="L67" s="18">
        <v>1.16</v>
      </c>
    </row>
    <row r="68" spans="1:12" ht="72.75" thickBot="1">
      <c r="A68" s="25">
        <v>59</v>
      </c>
      <c r="B68" s="21" t="s">
        <v>119</v>
      </c>
      <c r="C68" s="17">
        <v>150</v>
      </c>
      <c r="D68" s="18">
        <v>3.86</v>
      </c>
      <c r="E68" s="18">
        <v>7</v>
      </c>
      <c r="F68" s="18">
        <v>25.6</v>
      </c>
      <c r="G68" s="18">
        <v>212</v>
      </c>
      <c r="H68" s="18">
        <v>0.04</v>
      </c>
      <c r="I68" s="18">
        <v>0.02</v>
      </c>
      <c r="J68" s="18">
        <v>5.95</v>
      </c>
      <c r="K68" s="18">
        <v>4.81</v>
      </c>
      <c r="L68" s="18">
        <v>0.85</v>
      </c>
    </row>
    <row r="69" spans="1:12" ht="72.75" thickBot="1">
      <c r="A69" s="15">
        <v>9</v>
      </c>
      <c r="B69" s="21" t="s">
        <v>63</v>
      </c>
      <c r="C69" s="17">
        <v>200</v>
      </c>
      <c r="D69" s="18">
        <v>0.46</v>
      </c>
      <c r="E69" s="18">
        <v>0</v>
      </c>
      <c r="F69" s="18">
        <v>20</v>
      </c>
      <c r="G69" s="18">
        <v>99</v>
      </c>
      <c r="H69" s="18">
        <v>0</v>
      </c>
      <c r="I69" s="18">
        <v>0</v>
      </c>
      <c r="J69" s="18">
        <v>0.42</v>
      </c>
      <c r="K69" s="18">
        <v>46.92</v>
      </c>
      <c r="L69" s="18">
        <v>1</v>
      </c>
    </row>
    <row r="70" spans="1:12" ht="144.75" thickBot="1">
      <c r="A70" s="15" t="s">
        <v>31</v>
      </c>
      <c r="B70" s="21" t="s">
        <v>82</v>
      </c>
      <c r="C70" s="17">
        <v>45</v>
      </c>
      <c r="D70" s="18">
        <v>3.6</v>
      </c>
      <c r="E70" s="18">
        <v>0.45</v>
      </c>
      <c r="F70" s="18">
        <v>21.69</v>
      </c>
      <c r="G70" s="18">
        <v>106.2</v>
      </c>
      <c r="H70" s="18">
        <v>0.07</v>
      </c>
      <c r="I70" s="18">
        <v>0.03</v>
      </c>
      <c r="J70" s="18">
        <v>0</v>
      </c>
      <c r="K70" s="18">
        <v>10.8</v>
      </c>
      <c r="L70" s="18">
        <v>0.9</v>
      </c>
    </row>
    <row r="71" spans="1:12" ht="144.75" thickBot="1">
      <c r="A71" s="15" t="s">
        <v>31</v>
      </c>
      <c r="B71" s="21" t="s">
        <v>94</v>
      </c>
      <c r="C71" s="17">
        <v>50</v>
      </c>
      <c r="D71" s="18">
        <v>2.8</v>
      </c>
      <c r="E71" s="18">
        <v>0.6</v>
      </c>
      <c r="F71" s="18">
        <v>24.7</v>
      </c>
      <c r="G71" s="18">
        <v>116</v>
      </c>
      <c r="H71" s="18">
        <v>0.06</v>
      </c>
      <c r="I71" s="18">
        <v>0.02</v>
      </c>
      <c r="J71" s="18">
        <v>0</v>
      </c>
      <c r="K71" s="18">
        <v>12</v>
      </c>
      <c r="L71" s="18">
        <v>1.6</v>
      </c>
    </row>
    <row r="72" spans="1:12" ht="72.75" thickBot="1">
      <c r="A72" s="9"/>
      <c r="B72" s="21" t="s">
        <v>7</v>
      </c>
      <c r="C72" s="23"/>
      <c r="D72" s="18">
        <f aca="true" t="shared" si="9" ref="D72:L72">SUM(D65:D71)</f>
        <v>33.17</v>
      </c>
      <c r="E72" s="18">
        <f t="shared" si="9"/>
        <v>29.279999999999998</v>
      </c>
      <c r="F72" s="18">
        <f t="shared" si="9"/>
        <v>163.19</v>
      </c>
      <c r="G72" s="18">
        <f t="shared" si="9"/>
        <v>963.75</v>
      </c>
      <c r="H72" s="18">
        <f t="shared" si="9"/>
        <v>0.46</v>
      </c>
      <c r="I72" s="18">
        <f t="shared" si="9"/>
        <v>0.41000000000000003</v>
      </c>
      <c r="J72" s="18">
        <f t="shared" si="9"/>
        <v>18.550000000000004</v>
      </c>
      <c r="K72" s="18">
        <f t="shared" si="9"/>
        <v>186.27000000000004</v>
      </c>
      <c r="L72" s="18">
        <f t="shared" si="9"/>
        <v>7.4</v>
      </c>
    </row>
    <row r="73" spans="1:12" ht="72.75" customHeight="1" thickBot="1">
      <c r="A73" s="70" t="s">
        <v>24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2"/>
    </row>
    <row r="74" spans="1:12" ht="72.75" thickBot="1">
      <c r="A74" s="15">
        <v>21</v>
      </c>
      <c r="B74" s="28" t="s">
        <v>26</v>
      </c>
      <c r="C74" s="23" t="s">
        <v>22</v>
      </c>
      <c r="D74" s="22">
        <v>4.35</v>
      </c>
      <c r="E74" s="22">
        <v>4.8</v>
      </c>
      <c r="F74" s="22">
        <v>6</v>
      </c>
      <c r="G74" s="22">
        <v>88.5</v>
      </c>
      <c r="H74" s="22">
        <v>0.04</v>
      </c>
      <c r="I74" s="22">
        <v>0.26</v>
      </c>
      <c r="J74" s="22">
        <v>1.05</v>
      </c>
      <c r="K74" s="22">
        <v>180</v>
      </c>
      <c r="L74" s="22">
        <v>0.15</v>
      </c>
    </row>
    <row r="75" spans="1:12" ht="216.75" thickBot="1">
      <c r="A75" s="38">
        <v>43</v>
      </c>
      <c r="B75" s="29" t="s">
        <v>67</v>
      </c>
      <c r="C75" s="23" t="s">
        <v>96</v>
      </c>
      <c r="D75" s="18">
        <v>4.51</v>
      </c>
      <c r="E75" s="18">
        <v>5.04</v>
      </c>
      <c r="F75" s="18">
        <v>28.47</v>
      </c>
      <c r="G75" s="18">
        <v>189</v>
      </c>
      <c r="H75" s="18">
        <v>0.08</v>
      </c>
      <c r="I75" s="18">
        <v>0.04</v>
      </c>
      <c r="J75" s="18">
        <v>21.6</v>
      </c>
      <c r="K75" s="18">
        <v>30.76</v>
      </c>
      <c r="L75" s="18">
        <v>0.62</v>
      </c>
    </row>
    <row r="76" spans="1:12" ht="72.75" thickBot="1">
      <c r="A76" s="15"/>
      <c r="B76" s="21" t="s">
        <v>7</v>
      </c>
      <c r="C76" s="17"/>
      <c r="D76" s="18">
        <f>SUM(D74:D75)</f>
        <v>8.86</v>
      </c>
      <c r="E76" s="18">
        <f aca="true" t="shared" si="10" ref="E76:L76">SUM(E74:E75)</f>
        <v>9.84</v>
      </c>
      <c r="F76" s="18">
        <f t="shared" si="10"/>
        <v>34.47</v>
      </c>
      <c r="G76" s="18">
        <f t="shared" si="10"/>
        <v>277.5</v>
      </c>
      <c r="H76" s="18">
        <f t="shared" si="10"/>
        <v>0.12</v>
      </c>
      <c r="I76" s="18">
        <f t="shared" si="10"/>
        <v>0.3</v>
      </c>
      <c r="J76" s="18">
        <f t="shared" si="10"/>
        <v>22.650000000000002</v>
      </c>
      <c r="K76" s="18">
        <f t="shared" si="10"/>
        <v>210.76</v>
      </c>
      <c r="L76" s="18">
        <f t="shared" si="10"/>
        <v>0.77</v>
      </c>
    </row>
    <row r="77" spans="1:12" ht="72.75" customHeight="1" thickBot="1">
      <c r="A77" s="70" t="s">
        <v>181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2" ht="72.75" thickBot="1">
      <c r="A78" s="25">
        <v>73</v>
      </c>
      <c r="B78" s="21" t="s">
        <v>130</v>
      </c>
      <c r="C78" s="23" t="s">
        <v>20</v>
      </c>
      <c r="D78" s="18">
        <v>2.29</v>
      </c>
      <c r="E78" s="18">
        <v>9.2</v>
      </c>
      <c r="F78" s="18">
        <v>10.45</v>
      </c>
      <c r="G78" s="18">
        <v>140</v>
      </c>
      <c r="H78" s="18">
        <v>0.06</v>
      </c>
      <c r="I78" s="18">
        <v>0.05</v>
      </c>
      <c r="J78" s="18">
        <v>6</v>
      </c>
      <c r="K78" s="18">
        <v>48.24</v>
      </c>
      <c r="L78" s="18">
        <v>0.08</v>
      </c>
    </row>
    <row r="79" spans="1:12" ht="72.75" thickBot="1">
      <c r="A79" s="38">
        <v>76</v>
      </c>
      <c r="B79" s="29" t="s">
        <v>49</v>
      </c>
      <c r="C79" s="23" t="s">
        <v>97</v>
      </c>
      <c r="D79" s="22">
        <v>0.8</v>
      </c>
      <c r="E79" s="22">
        <v>1</v>
      </c>
      <c r="F79" s="22">
        <v>13.5</v>
      </c>
      <c r="G79" s="22">
        <v>56</v>
      </c>
      <c r="H79" s="22">
        <v>0.02</v>
      </c>
      <c r="I79" s="22">
        <v>0.07</v>
      </c>
      <c r="J79" s="22">
        <v>0.65</v>
      </c>
      <c r="K79" s="22">
        <v>60.35</v>
      </c>
      <c r="L79" s="22">
        <v>0.09</v>
      </c>
    </row>
    <row r="80" spans="1:12" ht="144.75" thickBot="1">
      <c r="A80" s="15" t="s">
        <v>31</v>
      </c>
      <c r="B80" s="21" t="s">
        <v>82</v>
      </c>
      <c r="C80" s="17">
        <v>30</v>
      </c>
      <c r="D80" s="18">
        <v>2.4</v>
      </c>
      <c r="E80" s="18">
        <v>0.3</v>
      </c>
      <c r="F80" s="18">
        <v>14.46</v>
      </c>
      <c r="G80" s="18">
        <v>70.8</v>
      </c>
      <c r="H80" s="18">
        <v>0.05</v>
      </c>
      <c r="I80" s="18">
        <v>0.02</v>
      </c>
      <c r="J80" s="18">
        <v>0</v>
      </c>
      <c r="K80" s="18">
        <v>7.2</v>
      </c>
      <c r="L80" s="18">
        <v>0.6</v>
      </c>
    </row>
    <row r="81" spans="1:12" ht="156" thickBot="1">
      <c r="A81" s="15" t="s">
        <v>31</v>
      </c>
      <c r="B81" s="21" t="s">
        <v>182</v>
      </c>
      <c r="C81" s="23" t="s">
        <v>114</v>
      </c>
      <c r="D81" s="18">
        <v>0.3</v>
      </c>
      <c r="E81" s="18">
        <v>0.3</v>
      </c>
      <c r="F81" s="18">
        <v>7.33</v>
      </c>
      <c r="G81" s="18">
        <v>35.16</v>
      </c>
      <c r="H81" s="18">
        <v>0.03</v>
      </c>
      <c r="I81" s="18">
        <v>0.02</v>
      </c>
      <c r="J81" s="18">
        <v>7.48</v>
      </c>
      <c r="K81" s="18">
        <v>11.97</v>
      </c>
      <c r="L81" s="18">
        <v>1.65</v>
      </c>
    </row>
    <row r="82" spans="1:12" ht="72.75" thickBot="1">
      <c r="A82" s="9"/>
      <c r="B82" s="21" t="s">
        <v>7</v>
      </c>
      <c r="C82" s="23"/>
      <c r="D82" s="18">
        <f>SUM(D78:D81)</f>
        <v>5.79</v>
      </c>
      <c r="E82" s="18">
        <f aca="true" t="shared" si="11" ref="E82:L82">SUM(E78:E81)</f>
        <v>10.8</v>
      </c>
      <c r="F82" s="18">
        <f t="shared" si="11"/>
        <v>45.739999999999995</v>
      </c>
      <c r="G82" s="18">
        <f t="shared" si="11"/>
        <v>301.96000000000004</v>
      </c>
      <c r="H82" s="18">
        <f t="shared" si="11"/>
        <v>0.16</v>
      </c>
      <c r="I82" s="18">
        <f t="shared" si="11"/>
        <v>0.16</v>
      </c>
      <c r="J82" s="18">
        <f t="shared" si="11"/>
        <v>14.13</v>
      </c>
      <c r="K82" s="18">
        <f t="shared" si="11"/>
        <v>127.76</v>
      </c>
      <c r="L82" s="18">
        <f t="shared" si="11"/>
        <v>2.42</v>
      </c>
    </row>
    <row r="83" spans="1:12" ht="86.25" thickBot="1">
      <c r="A83" s="15"/>
      <c r="B83" s="21"/>
      <c r="C83" s="23"/>
      <c r="D83" s="5" t="s">
        <v>0</v>
      </c>
      <c r="E83" s="6" t="s">
        <v>1</v>
      </c>
      <c r="F83" s="6" t="s">
        <v>2</v>
      </c>
      <c r="G83" s="30" t="s">
        <v>3</v>
      </c>
      <c r="H83" s="7" t="s">
        <v>179</v>
      </c>
      <c r="I83" s="7" t="s">
        <v>180</v>
      </c>
      <c r="J83" s="6" t="s">
        <v>5</v>
      </c>
      <c r="K83" s="6" t="s">
        <v>19</v>
      </c>
      <c r="L83" s="6" t="s">
        <v>4</v>
      </c>
    </row>
    <row r="84" spans="1:12" ht="72.75" thickBot="1">
      <c r="A84" s="15"/>
      <c r="B84" s="31" t="s">
        <v>11</v>
      </c>
      <c r="C84" s="23"/>
      <c r="D84" s="18">
        <f aca="true" t="shared" si="12" ref="D84:L84">SUM(D60+D63+D72+D76+D82)</f>
        <v>57.38</v>
      </c>
      <c r="E84" s="18">
        <f t="shared" si="12"/>
        <v>63.959999999999994</v>
      </c>
      <c r="F84" s="18">
        <f t="shared" si="12"/>
        <v>296.94</v>
      </c>
      <c r="G84" s="18">
        <f t="shared" si="12"/>
        <v>1923.91</v>
      </c>
      <c r="H84" s="18">
        <f t="shared" si="12"/>
        <v>0.8700000000000001</v>
      </c>
      <c r="I84" s="18">
        <f t="shared" si="12"/>
        <v>1</v>
      </c>
      <c r="J84" s="18">
        <f t="shared" si="12"/>
        <v>59.050000000000004</v>
      </c>
      <c r="K84" s="18">
        <f t="shared" si="12"/>
        <v>838.03</v>
      </c>
      <c r="L84" s="18">
        <f t="shared" si="12"/>
        <v>11.36</v>
      </c>
    </row>
    <row r="85" spans="1:12" ht="72.75" thickBot="1">
      <c r="A85" s="15"/>
      <c r="B85" s="31" t="s">
        <v>12</v>
      </c>
      <c r="C85" s="23"/>
      <c r="D85" s="18">
        <v>51.3</v>
      </c>
      <c r="E85" s="18">
        <v>57</v>
      </c>
      <c r="F85" s="18">
        <v>247.95</v>
      </c>
      <c r="G85" s="18">
        <v>1710</v>
      </c>
      <c r="H85" s="18">
        <v>0.86</v>
      </c>
      <c r="I85" s="18">
        <v>0.95</v>
      </c>
      <c r="J85" s="18">
        <v>47.5</v>
      </c>
      <c r="K85" s="18">
        <v>855</v>
      </c>
      <c r="L85" s="18">
        <v>9.5</v>
      </c>
    </row>
    <row r="86" spans="1:12" ht="143.25" thickBot="1">
      <c r="A86" s="9"/>
      <c r="B86" s="32" t="s">
        <v>13</v>
      </c>
      <c r="C86" s="6"/>
      <c r="D86" s="19">
        <f>D84*100/D85</f>
        <v>111.85185185185186</v>
      </c>
      <c r="E86" s="19">
        <f aca="true" t="shared" si="13" ref="E86:L86">E84*100/E85</f>
        <v>112.21052631578945</v>
      </c>
      <c r="F86" s="19">
        <f t="shared" si="13"/>
        <v>119.75801572897763</v>
      </c>
      <c r="G86" s="19">
        <f t="shared" si="13"/>
        <v>112.5093567251462</v>
      </c>
      <c r="H86" s="19">
        <f t="shared" si="13"/>
        <v>101.16279069767444</v>
      </c>
      <c r="I86" s="19">
        <f t="shared" si="13"/>
        <v>105.26315789473685</v>
      </c>
      <c r="J86" s="19">
        <f t="shared" si="13"/>
        <v>124.3157894736842</v>
      </c>
      <c r="K86" s="19">
        <f t="shared" si="13"/>
        <v>98.01520467836258</v>
      </c>
      <c r="L86" s="19">
        <f t="shared" si="13"/>
        <v>119.57894736842105</v>
      </c>
    </row>
    <row r="87" spans="1:12" ht="72">
      <c r="A87" s="33"/>
      <c r="B87" s="4"/>
      <c r="C87" s="34"/>
      <c r="D87" s="35"/>
      <c r="E87" s="35"/>
      <c r="F87" s="35"/>
      <c r="G87" s="35"/>
      <c r="H87" s="35"/>
      <c r="I87" s="35"/>
      <c r="J87" s="35"/>
      <c r="K87" s="35"/>
      <c r="L87" s="35"/>
    </row>
    <row r="88" spans="1:12" ht="72">
      <c r="A88" s="33"/>
      <c r="B88" s="2" t="s">
        <v>117</v>
      </c>
      <c r="C88" s="2"/>
      <c r="E88" s="35"/>
      <c r="F88" s="35"/>
      <c r="G88" s="35"/>
      <c r="H88" s="35"/>
      <c r="I88" s="35"/>
      <c r="J88" s="35"/>
      <c r="K88" s="35"/>
      <c r="L88" s="35"/>
    </row>
    <row r="89" spans="1:12" s="14" customFormat="1" ht="83.25">
      <c r="A89" s="33"/>
      <c r="B89" s="2" t="s">
        <v>183</v>
      </c>
      <c r="C89" s="3"/>
      <c r="D89" s="2"/>
      <c r="E89" s="2"/>
      <c r="F89" s="2"/>
      <c r="G89" s="2"/>
      <c r="H89" s="2"/>
      <c r="I89" s="2"/>
      <c r="J89" s="2"/>
      <c r="K89" s="2"/>
      <c r="L89" s="35"/>
    </row>
    <row r="90" spans="1:12" s="14" customFormat="1" ht="72">
      <c r="A90" s="33"/>
      <c r="B90" s="2" t="s">
        <v>116</v>
      </c>
      <c r="C90" s="3"/>
      <c r="D90" s="2"/>
      <c r="E90" s="2"/>
      <c r="F90" s="2"/>
      <c r="G90" s="2"/>
      <c r="H90" s="2"/>
      <c r="I90" s="2"/>
      <c r="J90" s="2"/>
      <c r="K90" s="2"/>
      <c r="L90" s="35"/>
    </row>
    <row r="91" spans="1:12" s="14" customFormat="1" ht="72">
      <c r="A91" s="33"/>
      <c r="B91" s="2" t="s">
        <v>164</v>
      </c>
      <c r="C91" s="3"/>
      <c r="D91" s="2"/>
      <c r="E91" s="2"/>
      <c r="F91" s="2"/>
      <c r="G91" s="2"/>
      <c r="H91" s="2"/>
      <c r="I91" s="2"/>
      <c r="J91" s="2"/>
      <c r="K91" s="2"/>
      <c r="L91" s="35"/>
    </row>
    <row r="92" spans="1:12" s="14" customFormat="1" ht="83.25">
      <c r="A92" s="33"/>
      <c r="B92" s="2" t="s">
        <v>184</v>
      </c>
      <c r="C92" s="2"/>
      <c r="D92" s="2"/>
      <c r="E92" s="35"/>
      <c r="F92" s="35"/>
      <c r="G92" s="35"/>
      <c r="H92" s="35"/>
      <c r="I92" s="35"/>
      <c r="J92" s="35"/>
      <c r="K92" s="35"/>
      <c r="L92" s="35"/>
    </row>
    <row r="93" spans="1:12" s="14" customFormat="1" ht="72">
      <c r="A93" s="33"/>
      <c r="B93" s="2" t="s">
        <v>176</v>
      </c>
      <c r="C93" s="2"/>
      <c r="D93" s="2"/>
      <c r="E93" s="35"/>
      <c r="F93" s="35"/>
      <c r="G93" s="35"/>
      <c r="H93" s="35"/>
      <c r="I93" s="35"/>
      <c r="J93" s="35"/>
      <c r="K93" s="35"/>
      <c r="L93" s="35"/>
    </row>
    <row r="94" spans="1:12" s="14" customFormat="1" ht="72">
      <c r="A94" s="73" t="s">
        <v>76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1:12" s="14" customFormat="1" ht="72">
      <c r="A95" s="73" t="s">
        <v>71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1:12" s="14" customFormat="1" ht="72" customHeight="1">
      <c r="A96" s="79" t="s">
        <v>72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1:12" s="14" customFormat="1" ht="72.75" thickBo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</row>
    <row r="98" spans="1:12" s="14" customFormat="1" ht="72.75" thickBot="1">
      <c r="A98" s="74" t="s">
        <v>27</v>
      </c>
      <c r="B98" s="76" t="s">
        <v>73</v>
      </c>
      <c r="C98" s="77" t="s">
        <v>15</v>
      </c>
      <c r="D98" s="67" t="s">
        <v>16</v>
      </c>
      <c r="E98" s="68"/>
      <c r="F98" s="69"/>
      <c r="G98" s="76" t="s">
        <v>74</v>
      </c>
      <c r="H98" s="67" t="s">
        <v>17</v>
      </c>
      <c r="I98" s="68"/>
      <c r="J98" s="69"/>
      <c r="K98" s="67" t="s">
        <v>18</v>
      </c>
      <c r="L98" s="69"/>
    </row>
    <row r="99" spans="1:12" ht="86.25" thickBot="1">
      <c r="A99" s="75"/>
      <c r="B99" s="64"/>
      <c r="C99" s="78"/>
      <c r="D99" s="5" t="s">
        <v>0</v>
      </c>
      <c r="E99" s="6" t="s">
        <v>1</v>
      </c>
      <c r="F99" s="6" t="s">
        <v>2</v>
      </c>
      <c r="G99" s="64"/>
      <c r="H99" s="7" t="s">
        <v>179</v>
      </c>
      <c r="I99" s="39" t="s">
        <v>180</v>
      </c>
      <c r="J99" s="6" t="s">
        <v>5</v>
      </c>
      <c r="K99" s="6" t="s">
        <v>19</v>
      </c>
      <c r="L99" s="6" t="s">
        <v>4</v>
      </c>
    </row>
    <row r="100" spans="1:12" ht="72.75" thickBot="1">
      <c r="A100" s="40">
        <v>1</v>
      </c>
      <c r="B100" s="10">
        <v>2</v>
      </c>
      <c r="C100" s="11">
        <v>3</v>
      </c>
      <c r="D100" s="41">
        <v>4</v>
      </c>
      <c r="E100" s="10">
        <v>5</v>
      </c>
      <c r="F100" s="10">
        <v>6</v>
      </c>
      <c r="G100" s="10">
        <v>7</v>
      </c>
      <c r="H100" s="42">
        <v>8</v>
      </c>
      <c r="I100" s="10">
        <v>9</v>
      </c>
      <c r="J100" s="10">
        <v>10</v>
      </c>
      <c r="K100" s="42">
        <v>11</v>
      </c>
      <c r="L100" s="10">
        <v>12</v>
      </c>
    </row>
    <row r="101" spans="1:12" ht="72.75" customHeight="1" thickBot="1">
      <c r="A101" s="67" t="s">
        <v>6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9"/>
    </row>
    <row r="102" spans="1:12" ht="144.75" thickBot="1">
      <c r="A102" s="25">
        <v>23</v>
      </c>
      <c r="B102" s="27" t="s">
        <v>48</v>
      </c>
      <c r="C102" s="17">
        <v>200</v>
      </c>
      <c r="D102" s="22">
        <v>6.64</v>
      </c>
      <c r="E102" s="22">
        <v>7.59</v>
      </c>
      <c r="F102" s="22">
        <v>28.13</v>
      </c>
      <c r="G102" s="22">
        <v>204</v>
      </c>
      <c r="H102" s="22">
        <v>0.12</v>
      </c>
      <c r="I102" s="22">
        <v>0.08</v>
      </c>
      <c r="J102" s="22">
        <v>1.95</v>
      </c>
      <c r="K102" s="22">
        <v>198.46</v>
      </c>
      <c r="L102" s="22">
        <v>0.55</v>
      </c>
    </row>
    <row r="103" spans="1:12" ht="72.75" thickBot="1">
      <c r="A103" s="15">
        <v>2</v>
      </c>
      <c r="B103" s="21" t="s">
        <v>121</v>
      </c>
      <c r="C103" s="17">
        <v>180</v>
      </c>
      <c r="D103" s="22">
        <v>1.3</v>
      </c>
      <c r="E103" s="22">
        <v>1.3</v>
      </c>
      <c r="F103" s="22">
        <v>11.2</v>
      </c>
      <c r="G103" s="22">
        <v>55</v>
      </c>
      <c r="H103" s="22">
        <v>0.02</v>
      </c>
      <c r="I103" s="22">
        <v>0.01</v>
      </c>
      <c r="J103" s="22">
        <v>0.65</v>
      </c>
      <c r="K103" s="22">
        <v>102</v>
      </c>
      <c r="L103" s="22">
        <v>0.02</v>
      </c>
    </row>
    <row r="104" spans="1:12" ht="72.75" thickBot="1">
      <c r="A104" s="15">
        <v>86</v>
      </c>
      <c r="B104" s="21" t="s">
        <v>84</v>
      </c>
      <c r="C104" s="24" t="s">
        <v>99</v>
      </c>
      <c r="D104" s="18">
        <v>2.32</v>
      </c>
      <c r="E104" s="18">
        <v>0.24</v>
      </c>
      <c r="F104" s="18">
        <v>20.08</v>
      </c>
      <c r="G104" s="18">
        <v>92</v>
      </c>
      <c r="H104" s="18">
        <v>0.03</v>
      </c>
      <c r="I104" s="18">
        <v>0.02</v>
      </c>
      <c r="J104" s="18">
        <v>0.01</v>
      </c>
      <c r="K104" s="18">
        <v>6.96</v>
      </c>
      <c r="L104" s="18">
        <v>0.41</v>
      </c>
    </row>
    <row r="105" spans="1:12" ht="72.75" thickBot="1">
      <c r="A105" s="15"/>
      <c r="B105" s="21" t="s">
        <v>7</v>
      </c>
      <c r="C105" s="19"/>
      <c r="D105" s="18">
        <f>SUM(D102:D104)</f>
        <v>10.26</v>
      </c>
      <c r="E105" s="18">
        <f aca="true" t="shared" si="14" ref="E105:L105">SUM(E102+E103+E104)</f>
        <v>9.13</v>
      </c>
      <c r="F105" s="18">
        <f t="shared" si="14"/>
        <v>59.41</v>
      </c>
      <c r="G105" s="18">
        <f t="shared" si="14"/>
        <v>351</v>
      </c>
      <c r="H105" s="18">
        <f t="shared" si="14"/>
        <v>0.16999999999999998</v>
      </c>
      <c r="I105" s="18">
        <f t="shared" si="14"/>
        <v>0.11</v>
      </c>
      <c r="J105" s="18">
        <f t="shared" si="14"/>
        <v>2.61</v>
      </c>
      <c r="K105" s="18">
        <f t="shared" si="14"/>
        <v>307.42</v>
      </c>
      <c r="L105" s="18">
        <f t="shared" si="14"/>
        <v>0.98</v>
      </c>
    </row>
    <row r="106" spans="1:12" ht="72.75" customHeight="1" thickBot="1">
      <c r="A106" s="67" t="s">
        <v>80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9"/>
    </row>
    <row r="107" spans="1:12" ht="72.75" thickBot="1">
      <c r="A107" s="15" t="s">
        <v>31</v>
      </c>
      <c r="B107" s="21" t="s">
        <v>81</v>
      </c>
      <c r="C107" s="24" t="s">
        <v>166</v>
      </c>
      <c r="D107" s="18">
        <v>0.19</v>
      </c>
      <c r="E107" s="18">
        <v>0.1</v>
      </c>
      <c r="F107" s="18">
        <v>9.6</v>
      </c>
      <c r="G107" s="18">
        <v>43.7</v>
      </c>
      <c r="H107" s="18">
        <v>0.01</v>
      </c>
      <c r="I107" s="18">
        <v>0.01</v>
      </c>
      <c r="J107" s="18">
        <v>1.9</v>
      </c>
      <c r="K107" s="18">
        <v>6.65</v>
      </c>
      <c r="L107" s="18">
        <v>0.19</v>
      </c>
    </row>
    <row r="108" spans="1:12" ht="72.75" thickBot="1">
      <c r="A108" s="15"/>
      <c r="B108" s="21" t="s">
        <v>7</v>
      </c>
      <c r="C108" s="23"/>
      <c r="D108" s="18">
        <f aca="true" t="shared" si="15" ref="D108:L108">SUM(D107)</f>
        <v>0.19</v>
      </c>
      <c r="E108" s="18">
        <f t="shared" si="15"/>
        <v>0.1</v>
      </c>
      <c r="F108" s="18">
        <f t="shared" si="15"/>
        <v>9.6</v>
      </c>
      <c r="G108" s="18">
        <f t="shared" si="15"/>
        <v>43.7</v>
      </c>
      <c r="H108" s="18">
        <f t="shared" si="15"/>
        <v>0.01</v>
      </c>
      <c r="I108" s="18">
        <f t="shared" si="15"/>
        <v>0.01</v>
      </c>
      <c r="J108" s="18">
        <f t="shared" si="15"/>
        <v>1.9</v>
      </c>
      <c r="K108" s="18">
        <f t="shared" si="15"/>
        <v>6.65</v>
      </c>
      <c r="L108" s="18">
        <f t="shared" si="15"/>
        <v>0.19</v>
      </c>
    </row>
    <row r="109" spans="1:12" ht="72.75" customHeight="1" thickBot="1">
      <c r="A109" s="70" t="s">
        <v>28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2"/>
    </row>
    <row r="110" spans="1:12" ht="72.75" thickBot="1">
      <c r="A110" s="25">
        <v>51</v>
      </c>
      <c r="B110" s="21" t="s">
        <v>131</v>
      </c>
      <c r="C110" s="17">
        <v>60</v>
      </c>
      <c r="D110" s="18">
        <v>0.89</v>
      </c>
      <c r="E110" s="18">
        <v>5.37</v>
      </c>
      <c r="F110" s="18">
        <v>4.27</v>
      </c>
      <c r="G110" s="18">
        <v>64</v>
      </c>
      <c r="H110" s="43">
        <v>0.03</v>
      </c>
      <c r="I110" s="36">
        <v>0.03</v>
      </c>
      <c r="J110" s="18">
        <v>4.01</v>
      </c>
      <c r="K110" s="18">
        <v>24.2</v>
      </c>
      <c r="L110" s="18">
        <v>0.4</v>
      </c>
    </row>
    <row r="111" spans="1:12" ht="144.75" thickBot="1">
      <c r="A111" s="15">
        <v>47</v>
      </c>
      <c r="B111" s="21" t="s">
        <v>92</v>
      </c>
      <c r="C111" s="23" t="s">
        <v>155</v>
      </c>
      <c r="D111" s="18">
        <v>5.69</v>
      </c>
      <c r="E111" s="18">
        <v>4.33</v>
      </c>
      <c r="F111" s="18">
        <v>22.09</v>
      </c>
      <c r="G111" s="18">
        <v>138</v>
      </c>
      <c r="H111" s="18">
        <v>0.2</v>
      </c>
      <c r="I111" s="18">
        <v>0.07</v>
      </c>
      <c r="J111" s="18">
        <v>5.89</v>
      </c>
      <c r="K111" s="18">
        <v>33.94</v>
      </c>
      <c r="L111" s="18">
        <v>1.21</v>
      </c>
    </row>
    <row r="112" spans="1:12" ht="72.75" thickBot="1">
      <c r="A112" s="15">
        <v>19</v>
      </c>
      <c r="B112" s="21" t="s">
        <v>59</v>
      </c>
      <c r="C112" s="23" t="s">
        <v>101</v>
      </c>
      <c r="D112" s="18">
        <v>8.9</v>
      </c>
      <c r="E112" s="18">
        <v>7.5</v>
      </c>
      <c r="F112" s="18">
        <v>16.13</v>
      </c>
      <c r="G112" s="18">
        <v>250</v>
      </c>
      <c r="H112" s="18">
        <v>0.14</v>
      </c>
      <c r="I112" s="18">
        <v>0.03</v>
      </c>
      <c r="J112" s="18">
        <v>8.99</v>
      </c>
      <c r="K112" s="18">
        <v>64.94</v>
      </c>
      <c r="L112" s="18">
        <v>1.07</v>
      </c>
    </row>
    <row r="113" spans="1:12" ht="216.75" thickBot="1">
      <c r="A113" s="15">
        <v>20</v>
      </c>
      <c r="B113" s="21" t="s">
        <v>168</v>
      </c>
      <c r="C113" s="17">
        <v>200</v>
      </c>
      <c r="D113" s="18">
        <v>0</v>
      </c>
      <c r="E113" s="18">
        <v>0</v>
      </c>
      <c r="F113" s="18">
        <v>15</v>
      </c>
      <c r="G113" s="18">
        <v>60</v>
      </c>
      <c r="H113" s="18">
        <v>0</v>
      </c>
      <c r="I113" s="18">
        <v>0</v>
      </c>
      <c r="J113" s="18">
        <v>0</v>
      </c>
      <c r="K113" s="18">
        <v>0.48</v>
      </c>
      <c r="L113" s="18">
        <v>0.07</v>
      </c>
    </row>
    <row r="114" spans="1:12" ht="144.75" thickBot="1">
      <c r="A114" s="15" t="s">
        <v>31</v>
      </c>
      <c r="B114" s="21" t="s">
        <v>82</v>
      </c>
      <c r="C114" s="17">
        <v>35</v>
      </c>
      <c r="D114" s="18">
        <v>2.8</v>
      </c>
      <c r="E114" s="18">
        <v>0.35</v>
      </c>
      <c r="F114" s="18">
        <v>16.87</v>
      </c>
      <c r="G114" s="18">
        <v>82.6</v>
      </c>
      <c r="H114" s="18">
        <v>0.05</v>
      </c>
      <c r="I114" s="18">
        <v>0.02</v>
      </c>
      <c r="J114" s="18">
        <v>0</v>
      </c>
      <c r="K114" s="18">
        <v>8.4</v>
      </c>
      <c r="L114" s="18">
        <v>0.7</v>
      </c>
    </row>
    <row r="115" spans="1:12" ht="144.75" thickBot="1">
      <c r="A115" s="15" t="s">
        <v>31</v>
      </c>
      <c r="B115" s="21" t="s">
        <v>94</v>
      </c>
      <c r="C115" s="17">
        <v>50</v>
      </c>
      <c r="D115" s="18">
        <v>2.8</v>
      </c>
      <c r="E115" s="18">
        <v>0.6</v>
      </c>
      <c r="F115" s="18">
        <v>24.7</v>
      </c>
      <c r="G115" s="18">
        <v>116</v>
      </c>
      <c r="H115" s="18">
        <v>0.06</v>
      </c>
      <c r="I115" s="18">
        <v>0.02</v>
      </c>
      <c r="J115" s="18">
        <v>0</v>
      </c>
      <c r="K115" s="18">
        <v>12</v>
      </c>
      <c r="L115" s="18">
        <v>1.6</v>
      </c>
    </row>
    <row r="116" spans="1:12" ht="72.75" thickBot="1">
      <c r="A116" s="15"/>
      <c r="B116" s="21" t="s">
        <v>7</v>
      </c>
      <c r="C116" s="17"/>
      <c r="D116" s="18">
        <f>SUM(D110:D115)</f>
        <v>21.080000000000002</v>
      </c>
      <c r="E116" s="18">
        <f aca="true" t="shared" si="16" ref="E116:L116">SUM(E110:E115)</f>
        <v>18.150000000000002</v>
      </c>
      <c r="F116" s="18">
        <f t="shared" si="16"/>
        <v>99.06</v>
      </c>
      <c r="G116" s="18">
        <f t="shared" si="16"/>
        <v>710.6</v>
      </c>
      <c r="H116" s="18">
        <f t="shared" si="16"/>
        <v>0.48</v>
      </c>
      <c r="I116" s="18">
        <f t="shared" si="16"/>
        <v>0.16999999999999998</v>
      </c>
      <c r="J116" s="18">
        <f t="shared" si="16"/>
        <v>18.89</v>
      </c>
      <c r="K116" s="18">
        <f t="shared" si="16"/>
        <v>143.96</v>
      </c>
      <c r="L116" s="18">
        <f t="shared" si="16"/>
        <v>5.049999999999999</v>
      </c>
    </row>
    <row r="117" spans="1:12" ht="72.75" customHeight="1" thickBot="1">
      <c r="A117" s="70" t="s">
        <v>24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2"/>
    </row>
    <row r="118" spans="1:12" ht="72.75" thickBot="1">
      <c r="A118" s="15">
        <v>21</v>
      </c>
      <c r="B118" s="28" t="s">
        <v>26</v>
      </c>
      <c r="C118" s="23" t="s">
        <v>22</v>
      </c>
      <c r="D118" s="22">
        <v>4.35</v>
      </c>
      <c r="E118" s="22">
        <v>4.8</v>
      </c>
      <c r="F118" s="22">
        <v>6</v>
      </c>
      <c r="G118" s="22">
        <v>88.5</v>
      </c>
      <c r="H118" s="22">
        <v>0.04</v>
      </c>
      <c r="I118" s="22">
        <v>0.26</v>
      </c>
      <c r="J118" s="22">
        <v>1.05</v>
      </c>
      <c r="K118" s="22">
        <v>180</v>
      </c>
      <c r="L118" s="22">
        <v>0.15</v>
      </c>
    </row>
    <row r="119" spans="1:12" ht="216.75" thickBot="1">
      <c r="A119" s="15" t="s">
        <v>31</v>
      </c>
      <c r="B119" s="21" t="s">
        <v>125</v>
      </c>
      <c r="C119" s="23" t="s">
        <v>174</v>
      </c>
      <c r="D119" s="18">
        <v>1.2</v>
      </c>
      <c r="E119" s="18">
        <v>1.6</v>
      </c>
      <c r="F119" s="18">
        <v>28</v>
      </c>
      <c r="G119" s="18">
        <v>116.24</v>
      </c>
      <c r="H119" s="18">
        <v>0.03</v>
      </c>
      <c r="I119" s="18">
        <v>0.01</v>
      </c>
      <c r="J119" s="18">
        <v>0</v>
      </c>
      <c r="K119" s="18">
        <v>4.8</v>
      </c>
      <c r="L119" s="18">
        <v>0.32</v>
      </c>
    </row>
    <row r="120" spans="1:12" ht="72.75" thickBot="1">
      <c r="A120" s="15"/>
      <c r="B120" s="21" t="s">
        <v>7</v>
      </c>
      <c r="C120" s="17"/>
      <c r="D120" s="18">
        <f>SUM(D118:D119)</f>
        <v>5.55</v>
      </c>
      <c r="E120" s="18">
        <f aca="true" t="shared" si="17" ref="E120:L120">SUM(E118+E119)</f>
        <v>6.4</v>
      </c>
      <c r="F120" s="18">
        <f t="shared" si="17"/>
        <v>34</v>
      </c>
      <c r="G120" s="18">
        <f t="shared" si="17"/>
        <v>204.74</v>
      </c>
      <c r="H120" s="18">
        <f t="shared" si="17"/>
        <v>0.07</v>
      </c>
      <c r="I120" s="18">
        <f t="shared" si="17"/>
        <v>0.27</v>
      </c>
      <c r="J120" s="18">
        <f t="shared" si="17"/>
        <v>1.05</v>
      </c>
      <c r="K120" s="18">
        <f t="shared" si="17"/>
        <v>184.8</v>
      </c>
      <c r="L120" s="18">
        <f t="shared" si="17"/>
        <v>0.47</v>
      </c>
    </row>
    <row r="121" spans="1:12" ht="72.75" customHeight="1" thickBot="1">
      <c r="A121" s="70" t="s">
        <v>181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2"/>
    </row>
    <row r="122" spans="1:12" ht="144.75" thickBot="1">
      <c r="A122" s="15">
        <v>49</v>
      </c>
      <c r="B122" s="21" t="s">
        <v>143</v>
      </c>
      <c r="C122" s="24" t="s">
        <v>136</v>
      </c>
      <c r="D122" s="18">
        <v>5</v>
      </c>
      <c r="E122" s="18">
        <v>9.27</v>
      </c>
      <c r="F122" s="18">
        <v>20.87</v>
      </c>
      <c r="G122" s="18">
        <v>183.75</v>
      </c>
      <c r="H122" s="18">
        <v>0.04</v>
      </c>
      <c r="I122" s="18">
        <v>0.03</v>
      </c>
      <c r="J122" s="18">
        <v>0.04</v>
      </c>
      <c r="K122" s="18">
        <v>25.2</v>
      </c>
      <c r="L122" s="18">
        <v>0.48</v>
      </c>
    </row>
    <row r="123" spans="1:12" ht="72.75" thickBot="1">
      <c r="A123" s="25">
        <v>13</v>
      </c>
      <c r="B123" s="29" t="s">
        <v>8</v>
      </c>
      <c r="C123" s="24" t="s">
        <v>97</v>
      </c>
      <c r="D123" s="18">
        <v>0</v>
      </c>
      <c r="E123" s="18">
        <v>0</v>
      </c>
      <c r="F123" s="18">
        <v>11.98</v>
      </c>
      <c r="G123" s="18">
        <v>43</v>
      </c>
      <c r="H123" s="18">
        <v>0</v>
      </c>
      <c r="I123" s="18">
        <v>0</v>
      </c>
      <c r="J123" s="18">
        <v>0</v>
      </c>
      <c r="K123" s="18">
        <v>0.35</v>
      </c>
      <c r="L123" s="18">
        <v>0.06</v>
      </c>
    </row>
    <row r="124" spans="1:12" ht="156" thickBot="1">
      <c r="A124" s="15" t="s">
        <v>31</v>
      </c>
      <c r="B124" s="21" t="s">
        <v>182</v>
      </c>
      <c r="C124" s="23" t="s">
        <v>114</v>
      </c>
      <c r="D124" s="18">
        <v>0.3</v>
      </c>
      <c r="E124" s="18">
        <v>0.3</v>
      </c>
      <c r="F124" s="18">
        <v>7.33</v>
      </c>
      <c r="G124" s="18">
        <v>35.16</v>
      </c>
      <c r="H124" s="18">
        <v>0.03</v>
      </c>
      <c r="I124" s="18">
        <v>0.02</v>
      </c>
      <c r="J124" s="18">
        <v>7.48</v>
      </c>
      <c r="K124" s="18">
        <v>11.97</v>
      </c>
      <c r="L124" s="18">
        <v>1.65</v>
      </c>
    </row>
    <row r="125" spans="1:12" ht="72.75" thickBot="1">
      <c r="A125" s="15"/>
      <c r="B125" s="21" t="s">
        <v>7</v>
      </c>
      <c r="C125" s="17"/>
      <c r="D125" s="18">
        <f>SUM(D122:D124)</f>
        <v>5.3</v>
      </c>
      <c r="E125" s="18">
        <f aca="true" t="shared" si="18" ref="E125:L125">SUM(E122:E124)</f>
        <v>9.57</v>
      </c>
      <c r="F125" s="18">
        <f t="shared" si="18"/>
        <v>40.18</v>
      </c>
      <c r="G125" s="18">
        <f t="shared" si="18"/>
        <v>261.90999999999997</v>
      </c>
      <c r="H125" s="18">
        <f t="shared" si="18"/>
        <v>0.07</v>
      </c>
      <c r="I125" s="18">
        <f t="shared" si="18"/>
        <v>0.05</v>
      </c>
      <c r="J125" s="18">
        <f t="shared" si="18"/>
        <v>7.5200000000000005</v>
      </c>
      <c r="K125" s="18">
        <f t="shared" si="18"/>
        <v>37.52</v>
      </c>
      <c r="L125" s="18">
        <f t="shared" si="18"/>
        <v>2.19</v>
      </c>
    </row>
    <row r="126" spans="1:12" ht="86.25" thickBot="1">
      <c r="A126" s="15"/>
      <c r="B126" s="21"/>
      <c r="C126" s="23"/>
      <c r="D126" s="5" t="s">
        <v>0</v>
      </c>
      <c r="E126" s="6" t="s">
        <v>1</v>
      </c>
      <c r="F126" s="6" t="s">
        <v>2</v>
      </c>
      <c r="G126" s="30" t="s">
        <v>3</v>
      </c>
      <c r="H126" s="7" t="s">
        <v>179</v>
      </c>
      <c r="I126" s="7" t="s">
        <v>180</v>
      </c>
      <c r="J126" s="6" t="s">
        <v>5</v>
      </c>
      <c r="K126" s="6" t="s">
        <v>19</v>
      </c>
      <c r="L126" s="6" t="s">
        <v>4</v>
      </c>
    </row>
    <row r="127" spans="1:12" ht="72.75" thickBot="1">
      <c r="A127" s="15"/>
      <c r="B127" s="31" t="s">
        <v>11</v>
      </c>
      <c r="C127" s="23"/>
      <c r="D127" s="18">
        <f aca="true" t="shared" si="19" ref="D127:L127">SUM(D105+D108+D116+D120+D125)</f>
        <v>42.379999999999995</v>
      </c>
      <c r="E127" s="18">
        <f t="shared" si="19"/>
        <v>43.35</v>
      </c>
      <c r="F127" s="18">
        <f t="shared" si="19"/>
        <v>242.25</v>
      </c>
      <c r="G127" s="18">
        <f t="shared" si="19"/>
        <v>1571.9499999999998</v>
      </c>
      <c r="H127" s="18">
        <f t="shared" si="19"/>
        <v>0.8</v>
      </c>
      <c r="I127" s="18">
        <f t="shared" si="19"/>
        <v>0.6100000000000001</v>
      </c>
      <c r="J127" s="18">
        <f t="shared" si="19"/>
        <v>31.97</v>
      </c>
      <c r="K127" s="18">
        <f t="shared" si="19"/>
        <v>680.3499999999999</v>
      </c>
      <c r="L127" s="18">
        <f t="shared" si="19"/>
        <v>8.879999999999999</v>
      </c>
    </row>
    <row r="128" spans="1:12" ht="72.75" thickBot="1">
      <c r="A128" s="15"/>
      <c r="B128" s="31" t="s">
        <v>12</v>
      </c>
      <c r="C128" s="23"/>
      <c r="D128" s="18">
        <v>51.3</v>
      </c>
      <c r="E128" s="18">
        <v>57</v>
      </c>
      <c r="F128" s="18">
        <v>247.95</v>
      </c>
      <c r="G128" s="18">
        <v>1710</v>
      </c>
      <c r="H128" s="18">
        <v>0.86</v>
      </c>
      <c r="I128" s="18">
        <v>0.95</v>
      </c>
      <c r="J128" s="18">
        <v>47.5</v>
      </c>
      <c r="K128" s="18">
        <v>855</v>
      </c>
      <c r="L128" s="18">
        <v>9.5</v>
      </c>
    </row>
    <row r="129" spans="1:12" ht="143.25" thickBot="1">
      <c r="A129" s="9"/>
      <c r="B129" s="32" t="s">
        <v>13</v>
      </c>
      <c r="C129" s="6"/>
      <c r="D129" s="19">
        <f>D127*100/D128</f>
        <v>82.61208576998051</v>
      </c>
      <c r="E129" s="19">
        <f aca="true" t="shared" si="20" ref="E129:L129">E127*100/E128</f>
        <v>76.05263157894737</v>
      </c>
      <c r="F129" s="19">
        <f t="shared" si="20"/>
        <v>97.70114942528735</v>
      </c>
      <c r="G129" s="19">
        <f t="shared" si="20"/>
        <v>91.9269005847953</v>
      </c>
      <c r="H129" s="19">
        <f t="shared" si="20"/>
        <v>93.02325581395348</v>
      </c>
      <c r="I129" s="19">
        <f t="shared" si="20"/>
        <v>64.21052631578948</v>
      </c>
      <c r="J129" s="19">
        <f t="shared" si="20"/>
        <v>67.30526315789474</v>
      </c>
      <c r="K129" s="19">
        <f t="shared" si="20"/>
        <v>79.57309941520467</v>
      </c>
      <c r="L129" s="19">
        <f t="shared" si="20"/>
        <v>93.4736842105263</v>
      </c>
    </row>
    <row r="130" spans="1:12" ht="72">
      <c r="A130" s="33"/>
      <c r="C130" s="2"/>
      <c r="E130" s="35"/>
      <c r="F130" s="35"/>
      <c r="G130" s="35"/>
      <c r="H130" s="35"/>
      <c r="I130" s="35"/>
      <c r="J130" s="35"/>
      <c r="K130" s="35"/>
      <c r="L130" s="35"/>
    </row>
    <row r="131" spans="1:12" ht="72">
      <c r="A131" s="33"/>
      <c r="B131" s="2" t="s">
        <v>117</v>
      </c>
      <c r="C131" s="2"/>
      <c r="E131" s="35"/>
      <c r="F131" s="35"/>
      <c r="G131" s="35"/>
      <c r="H131" s="35"/>
      <c r="I131" s="35"/>
      <c r="J131" s="35"/>
      <c r="K131" s="35"/>
      <c r="L131" s="35"/>
    </row>
    <row r="132" spans="1:12" ht="83.25">
      <c r="A132" s="33"/>
      <c r="B132" s="2" t="s">
        <v>183</v>
      </c>
      <c r="L132" s="35"/>
    </row>
    <row r="133" spans="1:12" ht="72">
      <c r="A133" s="33"/>
      <c r="B133" s="2" t="s">
        <v>116</v>
      </c>
      <c r="L133" s="35"/>
    </row>
    <row r="134" spans="1:12" ht="72">
      <c r="A134" s="33"/>
      <c r="B134" s="2" t="s">
        <v>164</v>
      </c>
      <c r="L134" s="35"/>
    </row>
    <row r="135" spans="1:12" ht="83.25">
      <c r="A135" s="33"/>
      <c r="B135" s="2" t="s">
        <v>184</v>
      </c>
      <c r="C135" s="2"/>
      <c r="E135" s="35"/>
      <c r="F135" s="35"/>
      <c r="G135" s="35"/>
      <c r="H135" s="35"/>
      <c r="I135" s="35"/>
      <c r="J135" s="35"/>
      <c r="K135" s="35"/>
      <c r="L135" s="35"/>
    </row>
    <row r="136" spans="1:12" ht="72">
      <c r="A136" s="33"/>
      <c r="B136" s="2" t="s">
        <v>176</v>
      </c>
      <c r="C136" s="2"/>
      <c r="E136" s="35"/>
      <c r="F136" s="35"/>
      <c r="G136" s="35"/>
      <c r="H136" s="35"/>
      <c r="I136" s="35"/>
      <c r="J136" s="35"/>
      <c r="K136" s="35"/>
      <c r="L136" s="35"/>
    </row>
    <row r="137" spans="1:12" ht="72">
      <c r="A137" s="33"/>
      <c r="L137" s="35"/>
    </row>
    <row r="138" spans="1:12" ht="72">
      <c r="A138" s="73" t="s">
        <v>77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</row>
    <row r="139" spans="1:12" ht="72">
      <c r="A139" s="73" t="s">
        <v>71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</row>
    <row r="140" spans="1:12" ht="72" customHeight="1">
      <c r="A140" s="79" t="s">
        <v>72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</row>
    <row r="141" spans="1:12" ht="72.75" thickBo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</row>
    <row r="142" spans="1:12" ht="72.75" thickBot="1">
      <c r="A142" s="74" t="s">
        <v>27</v>
      </c>
      <c r="B142" s="76" t="s">
        <v>73</v>
      </c>
      <c r="C142" s="77" t="s">
        <v>15</v>
      </c>
      <c r="D142" s="67" t="s">
        <v>16</v>
      </c>
      <c r="E142" s="68"/>
      <c r="F142" s="69"/>
      <c r="G142" s="76" t="s">
        <v>74</v>
      </c>
      <c r="H142" s="67" t="s">
        <v>17</v>
      </c>
      <c r="I142" s="68"/>
      <c r="J142" s="69"/>
      <c r="K142" s="67" t="s">
        <v>18</v>
      </c>
      <c r="L142" s="69"/>
    </row>
    <row r="143" spans="1:12" ht="86.25" thickBot="1">
      <c r="A143" s="75"/>
      <c r="B143" s="64"/>
      <c r="C143" s="78"/>
      <c r="D143" s="5" t="s">
        <v>0</v>
      </c>
      <c r="E143" s="6" t="s">
        <v>1</v>
      </c>
      <c r="F143" s="6" t="s">
        <v>2</v>
      </c>
      <c r="G143" s="64"/>
      <c r="H143" s="7" t="s">
        <v>179</v>
      </c>
      <c r="I143" s="39" t="s">
        <v>180</v>
      </c>
      <c r="J143" s="6" t="s">
        <v>5</v>
      </c>
      <c r="K143" s="6" t="s">
        <v>19</v>
      </c>
      <c r="L143" s="6" t="s">
        <v>4</v>
      </c>
    </row>
    <row r="144" spans="1:12" ht="72.75" thickBot="1">
      <c r="A144" s="40">
        <v>1</v>
      </c>
      <c r="B144" s="10">
        <v>2</v>
      </c>
      <c r="C144" s="11">
        <v>3</v>
      </c>
      <c r="D144" s="41">
        <v>4</v>
      </c>
      <c r="E144" s="10">
        <v>5</v>
      </c>
      <c r="F144" s="10">
        <v>6</v>
      </c>
      <c r="G144" s="10">
        <v>7</v>
      </c>
      <c r="H144" s="42">
        <v>8</v>
      </c>
      <c r="I144" s="10">
        <v>9</v>
      </c>
      <c r="J144" s="10">
        <v>10</v>
      </c>
      <c r="K144" s="42">
        <v>11</v>
      </c>
      <c r="L144" s="10">
        <v>12</v>
      </c>
    </row>
    <row r="145" spans="1:12" ht="72.75" customHeight="1" thickBot="1">
      <c r="A145" s="67" t="s">
        <v>6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9"/>
    </row>
    <row r="146" spans="1:12" ht="144.75" thickBot="1">
      <c r="A146" s="25">
        <v>50</v>
      </c>
      <c r="B146" s="27" t="s">
        <v>37</v>
      </c>
      <c r="C146" s="17">
        <v>200</v>
      </c>
      <c r="D146" s="22">
        <v>5.55</v>
      </c>
      <c r="E146" s="22">
        <v>7.47</v>
      </c>
      <c r="F146" s="22">
        <v>26.08</v>
      </c>
      <c r="G146" s="22">
        <v>192</v>
      </c>
      <c r="H146" s="22">
        <v>0.07</v>
      </c>
      <c r="I146" s="22">
        <v>0.04</v>
      </c>
      <c r="J146" s="22">
        <v>1.95</v>
      </c>
      <c r="K146" s="22">
        <v>180.24</v>
      </c>
      <c r="L146" s="22">
        <v>0.31</v>
      </c>
    </row>
    <row r="147" spans="1:12" ht="72.75" thickBot="1">
      <c r="A147" s="15">
        <v>15</v>
      </c>
      <c r="B147" s="21" t="s">
        <v>14</v>
      </c>
      <c r="C147" s="17">
        <v>180</v>
      </c>
      <c r="D147" s="18">
        <v>1.3</v>
      </c>
      <c r="E147" s="18">
        <v>1.3</v>
      </c>
      <c r="F147" s="18">
        <v>11.02</v>
      </c>
      <c r="G147" s="18">
        <v>58</v>
      </c>
      <c r="H147" s="36">
        <v>0.02</v>
      </c>
      <c r="I147" s="36">
        <v>0.01</v>
      </c>
      <c r="J147" s="36">
        <v>0.65</v>
      </c>
      <c r="K147" s="18">
        <v>100</v>
      </c>
      <c r="L147" s="18">
        <v>0.02</v>
      </c>
    </row>
    <row r="148" spans="1:12" ht="72.75" thickBot="1">
      <c r="A148" s="15">
        <v>16</v>
      </c>
      <c r="B148" s="21" t="s">
        <v>43</v>
      </c>
      <c r="C148" s="24" t="s">
        <v>147</v>
      </c>
      <c r="D148" s="18">
        <v>2.31</v>
      </c>
      <c r="E148" s="18">
        <v>6.01</v>
      </c>
      <c r="F148" s="18">
        <v>14.64</v>
      </c>
      <c r="G148" s="18">
        <v>123</v>
      </c>
      <c r="H148" s="18">
        <v>0.03</v>
      </c>
      <c r="I148" s="18">
        <v>0.02</v>
      </c>
      <c r="J148" s="18">
        <v>0</v>
      </c>
      <c r="K148" s="18">
        <v>6.84</v>
      </c>
      <c r="L148" s="18">
        <v>0.34</v>
      </c>
    </row>
    <row r="149" spans="1:12" ht="72.75" thickBot="1">
      <c r="A149" s="15"/>
      <c r="B149" s="21" t="s">
        <v>7</v>
      </c>
      <c r="C149" s="19"/>
      <c r="D149" s="18">
        <f>SUM(D146:D148)</f>
        <v>9.16</v>
      </c>
      <c r="E149" s="18">
        <f aca="true" t="shared" si="21" ref="E149:L149">SUM(E146:E148)</f>
        <v>14.78</v>
      </c>
      <c r="F149" s="18">
        <f t="shared" si="21"/>
        <v>51.739999999999995</v>
      </c>
      <c r="G149" s="18">
        <f t="shared" si="21"/>
        <v>373</v>
      </c>
      <c r="H149" s="18">
        <f t="shared" si="21"/>
        <v>0.12000000000000001</v>
      </c>
      <c r="I149" s="18">
        <f t="shared" si="21"/>
        <v>0.07</v>
      </c>
      <c r="J149" s="18">
        <f t="shared" si="21"/>
        <v>2.6</v>
      </c>
      <c r="K149" s="18">
        <f t="shared" si="21"/>
        <v>287.08</v>
      </c>
      <c r="L149" s="18">
        <f t="shared" si="21"/>
        <v>0.67</v>
      </c>
    </row>
    <row r="150" spans="1:12" ht="72.75" customHeight="1" thickBot="1">
      <c r="A150" s="67" t="s">
        <v>80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9"/>
    </row>
    <row r="151" spans="1:12" ht="72.75" thickBot="1">
      <c r="A151" s="15" t="s">
        <v>31</v>
      </c>
      <c r="B151" s="21" t="s">
        <v>81</v>
      </c>
      <c r="C151" s="24" t="s">
        <v>166</v>
      </c>
      <c r="D151" s="18">
        <v>0.19</v>
      </c>
      <c r="E151" s="18">
        <v>0.1</v>
      </c>
      <c r="F151" s="18">
        <v>9.6</v>
      </c>
      <c r="G151" s="18">
        <v>43.7</v>
      </c>
      <c r="H151" s="18">
        <v>0.01</v>
      </c>
      <c r="I151" s="18">
        <v>0.01</v>
      </c>
      <c r="J151" s="18">
        <v>1.9</v>
      </c>
      <c r="K151" s="18">
        <v>6.65</v>
      </c>
      <c r="L151" s="18">
        <v>0.19</v>
      </c>
    </row>
    <row r="152" spans="1:12" ht="72.75" thickBot="1">
      <c r="A152" s="15"/>
      <c r="B152" s="21" t="s">
        <v>7</v>
      </c>
      <c r="C152" s="23"/>
      <c r="D152" s="18">
        <f aca="true" t="shared" si="22" ref="D152:L152">SUM(D151)</f>
        <v>0.19</v>
      </c>
      <c r="E152" s="18">
        <f t="shared" si="22"/>
        <v>0.1</v>
      </c>
      <c r="F152" s="18">
        <f t="shared" si="22"/>
        <v>9.6</v>
      </c>
      <c r="G152" s="18">
        <f t="shared" si="22"/>
        <v>43.7</v>
      </c>
      <c r="H152" s="18">
        <f t="shared" si="22"/>
        <v>0.01</v>
      </c>
      <c r="I152" s="18">
        <f t="shared" si="22"/>
        <v>0.01</v>
      </c>
      <c r="J152" s="18">
        <f t="shared" si="22"/>
        <v>1.9</v>
      </c>
      <c r="K152" s="18">
        <f t="shared" si="22"/>
        <v>6.65</v>
      </c>
      <c r="L152" s="18">
        <f t="shared" si="22"/>
        <v>0.19</v>
      </c>
    </row>
    <row r="153" spans="1:12" ht="72.75" customHeight="1" thickBot="1">
      <c r="A153" s="70" t="s">
        <v>28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2"/>
    </row>
    <row r="154" spans="1:12" ht="72.75" thickBot="1">
      <c r="A154" s="15">
        <v>33</v>
      </c>
      <c r="B154" s="21" t="s">
        <v>55</v>
      </c>
      <c r="C154" s="24" t="s">
        <v>40</v>
      </c>
      <c r="D154" s="18">
        <v>5.3</v>
      </c>
      <c r="E154" s="18">
        <v>6.5</v>
      </c>
      <c r="F154" s="18">
        <v>0.91</v>
      </c>
      <c r="G154" s="18">
        <v>116</v>
      </c>
      <c r="H154" s="18">
        <v>0.01</v>
      </c>
      <c r="I154" s="18">
        <v>0.05</v>
      </c>
      <c r="J154" s="18">
        <v>1</v>
      </c>
      <c r="K154" s="18">
        <v>39.9</v>
      </c>
      <c r="L154" s="18">
        <v>0.59</v>
      </c>
    </row>
    <row r="155" spans="1:12" ht="144.75" thickBot="1">
      <c r="A155" s="15">
        <v>5</v>
      </c>
      <c r="B155" s="21" t="s">
        <v>52</v>
      </c>
      <c r="C155" s="23" t="s">
        <v>103</v>
      </c>
      <c r="D155" s="18">
        <v>3.52</v>
      </c>
      <c r="E155" s="18">
        <v>5.98</v>
      </c>
      <c r="F155" s="18">
        <v>9.78</v>
      </c>
      <c r="G155" s="18">
        <v>117</v>
      </c>
      <c r="H155" s="18">
        <v>0.05</v>
      </c>
      <c r="I155" s="18">
        <v>0.03</v>
      </c>
      <c r="J155" s="18">
        <v>9.74</v>
      </c>
      <c r="K155" s="18">
        <v>43.14</v>
      </c>
      <c r="L155" s="18">
        <v>1.09</v>
      </c>
    </row>
    <row r="156" spans="1:12" ht="144.75" thickBot="1">
      <c r="A156" s="15">
        <v>48</v>
      </c>
      <c r="B156" s="21" t="s">
        <v>156</v>
      </c>
      <c r="C156" s="23" t="s">
        <v>96</v>
      </c>
      <c r="D156" s="18">
        <v>7.93</v>
      </c>
      <c r="E156" s="18">
        <v>8</v>
      </c>
      <c r="F156" s="18">
        <v>2.68</v>
      </c>
      <c r="G156" s="18">
        <v>98</v>
      </c>
      <c r="H156" s="18">
        <v>0.04</v>
      </c>
      <c r="I156" s="18">
        <v>0.02</v>
      </c>
      <c r="J156" s="18">
        <v>1.59</v>
      </c>
      <c r="K156" s="18">
        <v>12.4</v>
      </c>
      <c r="L156" s="18">
        <v>0.85</v>
      </c>
    </row>
    <row r="157" spans="1:12" ht="72.75" thickBot="1">
      <c r="A157" s="25">
        <v>8</v>
      </c>
      <c r="B157" s="21" t="s">
        <v>44</v>
      </c>
      <c r="C157" s="17">
        <v>150</v>
      </c>
      <c r="D157" s="18">
        <v>3.05</v>
      </c>
      <c r="E157" s="18">
        <v>5.24</v>
      </c>
      <c r="F157" s="18">
        <v>18.06</v>
      </c>
      <c r="G157" s="18">
        <v>142</v>
      </c>
      <c r="H157" s="18">
        <v>0.14</v>
      </c>
      <c r="I157" s="18">
        <v>0.1</v>
      </c>
      <c r="J157" s="18">
        <v>17.95</v>
      </c>
      <c r="K157" s="18">
        <v>46.18</v>
      </c>
      <c r="L157" s="18">
        <v>1.06</v>
      </c>
    </row>
    <row r="158" spans="1:12" ht="144.75" thickBot="1">
      <c r="A158" s="15">
        <v>87</v>
      </c>
      <c r="B158" s="21" t="s">
        <v>134</v>
      </c>
      <c r="C158" s="17">
        <v>240</v>
      </c>
      <c r="D158" s="18">
        <v>0</v>
      </c>
      <c r="E158" s="18">
        <v>0</v>
      </c>
      <c r="F158" s="18">
        <v>23.28</v>
      </c>
      <c r="G158" s="18">
        <v>90</v>
      </c>
      <c r="H158" s="18">
        <v>0.37</v>
      </c>
      <c r="I158" s="18">
        <v>0.41</v>
      </c>
      <c r="J158" s="18">
        <v>24</v>
      </c>
      <c r="K158" s="18">
        <v>0</v>
      </c>
      <c r="L158" s="18">
        <v>0</v>
      </c>
    </row>
    <row r="159" spans="1:12" ht="144.75" thickBot="1">
      <c r="A159" s="15" t="s">
        <v>31</v>
      </c>
      <c r="B159" s="21" t="s">
        <v>82</v>
      </c>
      <c r="C159" s="17">
        <v>35</v>
      </c>
      <c r="D159" s="18">
        <v>2.8</v>
      </c>
      <c r="E159" s="18">
        <v>0.35</v>
      </c>
      <c r="F159" s="18">
        <v>16.87</v>
      </c>
      <c r="G159" s="18">
        <v>82.6</v>
      </c>
      <c r="H159" s="18">
        <v>0.05</v>
      </c>
      <c r="I159" s="18">
        <v>0.02</v>
      </c>
      <c r="J159" s="18">
        <v>0</v>
      </c>
      <c r="K159" s="18">
        <v>8.4</v>
      </c>
      <c r="L159" s="18">
        <v>0.7</v>
      </c>
    </row>
    <row r="160" spans="1:12" ht="144.75" thickBot="1">
      <c r="A160" s="15" t="s">
        <v>31</v>
      </c>
      <c r="B160" s="21" t="s">
        <v>94</v>
      </c>
      <c r="C160" s="17">
        <v>50</v>
      </c>
      <c r="D160" s="18">
        <v>2.8</v>
      </c>
      <c r="E160" s="18">
        <v>0.6</v>
      </c>
      <c r="F160" s="18">
        <v>24.7</v>
      </c>
      <c r="G160" s="18">
        <v>116</v>
      </c>
      <c r="H160" s="18">
        <v>0.06</v>
      </c>
      <c r="I160" s="18">
        <v>0.02</v>
      </c>
      <c r="J160" s="18">
        <v>0</v>
      </c>
      <c r="K160" s="18">
        <v>12</v>
      </c>
      <c r="L160" s="18">
        <v>1.6</v>
      </c>
    </row>
    <row r="161" spans="1:12" ht="72.75" thickBot="1">
      <c r="A161" s="15"/>
      <c r="B161" s="21" t="s">
        <v>7</v>
      </c>
      <c r="C161" s="17"/>
      <c r="D161" s="18">
        <f>SUM(D154:D160)</f>
        <v>25.400000000000002</v>
      </c>
      <c r="E161" s="18">
        <f aca="true" t="shared" si="23" ref="E161:K161">SUM(E154:E160)</f>
        <v>26.67</v>
      </c>
      <c r="F161" s="18">
        <f t="shared" si="23"/>
        <v>96.28</v>
      </c>
      <c r="G161" s="18">
        <f t="shared" si="23"/>
        <v>761.6</v>
      </c>
      <c r="H161" s="18">
        <f t="shared" si="23"/>
        <v>0.72</v>
      </c>
      <c r="I161" s="18">
        <f t="shared" si="23"/>
        <v>0.65</v>
      </c>
      <c r="J161" s="18">
        <f t="shared" si="23"/>
        <v>54.28</v>
      </c>
      <c r="K161" s="18">
        <f t="shared" si="23"/>
        <v>162.02</v>
      </c>
      <c r="L161" s="18">
        <f>SUM(L154:L160)</f>
        <v>5.890000000000001</v>
      </c>
    </row>
    <row r="162" spans="1:12" ht="72.75" customHeight="1" thickBot="1">
      <c r="A162" s="70" t="s">
        <v>24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2"/>
    </row>
    <row r="163" spans="1:12" ht="72.75" thickBot="1">
      <c r="A163" s="15">
        <v>21</v>
      </c>
      <c r="B163" s="28" t="s">
        <v>26</v>
      </c>
      <c r="C163" s="23" t="s">
        <v>22</v>
      </c>
      <c r="D163" s="22">
        <v>4.35</v>
      </c>
      <c r="E163" s="22">
        <v>4.8</v>
      </c>
      <c r="F163" s="22">
        <v>6</v>
      </c>
      <c r="G163" s="22">
        <v>88.5</v>
      </c>
      <c r="H163" s="22">
        <v>0.04</v>
      </c>
      <c r="I163" s="22">
        <v>0.26</v>
      </c>
      <c r="J163" s="22">
        <v>1.05</v>
      </c>
      <c r="K163" s="22">
        <v>180</v>
      </c>
      <c r="L163" s="22">
        <v>0.15</v>
      </c>
    </row>
    <row r="164" spans="1:12" ht="144.75" thickBot="1">
      <c r="A164" s="15">
        <v>28</v>
      </c>
      <c r="B164" s="21" t="s">
        <v>33</v>
      </c>
      <c r="C164" s="24" t="s">
        <v>96</v>
      </c>
      <c r="D164" s="22">
        <v>5.6</v>
      </c>
      <c r="E164" s="22">
        <v>4.3</v>
      </c>
      <c r="F164" s="22">
        <v>24.48</v>
      </c>
      <c r="G164" s="22">
        <v>182.3</v>
      </c>
      <c r="H164" s="22">
        <v>0.09</v>
      </c>
      <c r="I164" s="22">
        <v>0.1</v>
      </c>
      <c r="J164" s="22">
        <v>0.3</v>
      </c>
      <c r="K164" s="22">
        <v>55.05</v>
      </c>
      <c r="L164" s="22">
        <v>0.46</v>
      </c>
    </row>
    <row r="165" spans="1:12" ht="72.75" thickBot="1">
      <c r="A165" s="15"/>
      <c r="B165" s="21" t="s">
        <v>7</v>
      </c>
      <c r="C165" s="17"/>
      <c r="D165" s="18">
        <f>SUM(D163:D164)</f>
        <v>9.95</v>
      </c>
      <c r="E165" s="18">
        <f aca="true" t="shared" si="24" ref="E165:L165">SUM(E163+E164)</f>
        <v>9.1</v>
      </c>
      <c r="F165" s="18">
        <f t="shared" si="24"/>
        <v>30.48</v>
      </c>
      <c r="G165" s="18">
        <f t="shared" si="24"/>
        <v>270.8</v>
      </c>
      <c r="H165" s="18">
        <f t="shared" si="24"/>
        <v>0.13</v>
      </c>
      <c r="I165" s="18">
        <f t="shared" si="24"/>
        <v>0.36</v>
      </c>
      <c r="J165" s="18">
        <f t="shared" si="24"/>
        <v>1.35</v>
      </c>
      <c r="K165" s="18">
        <f t="shared" si="24"/>
        <v>235.05</v>
      </c>
      <c r="L165" s="18">
        <f t="shared" si="24"/>
        <v>0.61</v>
      </c>
    </row>
    <row r="166" spans="1:12" ht="72.75" customHeight="1" thickBot="1">
      <c r="A166" s="70" t="s">
        <v>181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2"/>
    </row>
    <row r="167" spans="1:12" ht="144.75" thickBot="1">
      <c r="A167" s="15">
        <v>62</v>
      </c>
      <c r="B167" s="16" t="s">
        <v>93</v>
      </c>
      <c r="C167" s="24" t="s">
        <v>95</v>
      </c>
      <c r="D167" s="18">
        <v>6.63</v>
      </c>
      <c r="E167" s="18">
        <v>6.27</v>
      </c>
      <c r="F167" s="18">
        <v>45.3</v>
      </c>
      <c r="G167" s="19">
        <v>220.3</v>
      </c>
      <c r="H167" s="19">
        <v>0.07</v>
      </c>
      <c r="I167" s="19">
        <v>0.07</v>
      </c>
      <c r="J167" s="19">
        <v>1.03</v>
      </c>
      <c r="K167" s="20">
        <v>273.39</v>
      </c>
      <c r="L167" s="19">
        <v>0.89</v>
      </c>
    </row>
    <row r="168" spans="1:12" ht="72.75" thickBot="1">
      <c r="A168" s="38">
        <v>31</v>
      </c>
      <c r="B168" s="29" t="s">
        <v>10</v>
      </c>
      <c r="C168" s="17" t="s">
        <v>98</v>
      </c>
      <c r="D168" s="22">
        <v>0.04</v>
      </c>
      <c r="E168" s="22">
        <v>0</v>
      </c>
      <c r="F168" s="22">
        <v>12.13</v>
      </c>
      <c r="G168" s="22">
        <v>47</v>
      </c>
      <c r="H168" s="22">
        <v>0</v>
      </c>
      <c r="I168" s="22">
        <v>0</v>
      </c>
      <c r="J168" s="22">
        <v>2</v>
      </c>
      <c r="K168" s="22">
        <v>2.35</v>
      </c>
      <c r="L168" s="22">
        <v>0.09</v>
      </c>
    </row>
    <row r="169" spans="1:12" ht="156" thickBot="1">
      <c r="A169" s="15" t="s">
        <v>31</v>
      </c>
      <c r="B169" s="21" t="s">
        <v>182</v>
      </c>
      <c r="C169" s="23" t="s">
        <v>114</v>
      </c>
      <c r="D169" s="18">
        <v>0.3</v>
      </c>
      <c r="E169" s="18">
        <v>0.3</v>
      </c>
      <c r="F169" s="18">
        <v>7.33</v>
      </c>
      <c r="G169" s="18">
        <v>35.16</v>
      </c>
      <c r="H169" s="18">
        <v>0.03</v>
      </c>
      <c r="I169" s="18">
        <v>0.02</v>
      </c>
      <c r="J169" s="18">
        <v>7.48</v>
      </c>
      <c r="K169" s="18">
        <v>11.97</v>
      </c>
      <c r="L169" s="18">
        <v>1.65</v>
      </c>
    </row>
    <row r="170" spans="1:12" ht="72.75" thickBot="1">
      <c r="A170" s="15"/>
      <c r="B170" s="21" t="s">
        <v>7</v>
      </c>
      <c r="C170" s="23"/>
      <c r="D170" s="18">
        <f>SUM(D167:D169)</f>
        <v>6.97</v>
      </c>
      <c r="E170" s="18">
        <f aca="true" t="shared" si="25" ref="E170:L170">SUM(E167:E169)</f>
        <v>6.569999999999999</v>
      </c>
      <c r="F170" s="18">
        <f t="shared" si="25"/>
        <v>64.76</v>
      </c>
      <c r="G170" s="18">
        <f t="shared" si="25"/>
        <v>302.46000000000004</v>
      </c>
      <c r="H170" s="18">
        <f t="shared" si="25"/>
        <v>0.1</v>
      </c>
      <c r="I170" s="18">
        <f t="shared" si="25"/>
        <v>0.09000000000000001</v>
      </c>
      <c r="J170" s="18">
        <f t="shared" si="25"/>
        <v>10.510000000000002</v>
      </c>
      <c r="K170" s="18">
        <f t="shared" si="25"/>
        <v>287.71000000000004</v>
      </c>
      <c r="L170" s="18">
        <f t="shared" si="25"/>
        <v>2.63</v>
      </c>
    </row>
    <row r="171" spans="1:12" ht="86.25" thickBot="1">
      <c r="A171" s="15"/>
      <c r="B171" s="21"/>
      <c r="C171" s="23"/>
      <c r="D171" s="5" t="s">
        <v>0</v>
      </c>
      <c r="E171" s="6" t="s">
        <v>1</v>
      </c>
      <c r="F171" s="6" t="s">
        <v>2</v>
      </c>
      <c r="G171" s="30" t="s">
        <v>3</v>
      </c>
      <c r="H171" s="7" t="s">
        <v>179</v>
      </c>
      <c r="I171" s="7" t="s">
        <v>180</v>
      </c>
      <c r="J171" s="6" t="s">
        <v>5</v>
      </c>
      <c r="K171" s="6" t="s">
        <v>19</v>
      </c>
      <c r="L171" s="6" t="s">
        <v>4</v>
      </c>
    </row>
    <row r="172" spans="1:12" ht="72.75" thickBot="1">
      <c r="A172" s="15"/>
      <c r="B172" s="31" t="s">
        <v>11</v>
      </c>
      <c r="C172" s="23"/>
      <c r="D172" s="18">
        <f aca="true" t="shared" si="26" ref="D172:L172">SUM(D149+D152+D161+D165+D170)</f>
        <v>51.67</v>
      </c>
      <c r="E172" s="18">
        <f t="shared" si="26"/>
        <v>57.22</v>
      </c>
      <c r="F172" s="18">
        <f t="shared" si="26"/>
        <v>252.86</v>
      </c>
      <c r="G172" s="18">
        <f t="shared" si="26"/>
        <v>1751.56</v>
      </c>
      <c r="H172" s="18">
        <f t="shared" si="26"/>
        <v>1.08</v>
      </c>
      <c r="I172" s="18">
        <f t="shared" si="26"/>
        <v>1.18</v>
      </c>
      <c r="J172" s="18">
        <f t="shared" si="26"/>
        <v>70.64</v>
      </c>
      <c r="K172" s="18">
        <f t="shared" si="26"/>
        <v>978.51</v>
      </c>
      <c r="L172" s="18">
        <f t="shared" si="26"/>
        <v>9.990000000000002</v>
      </c>
    </row>
    <row r="173" spans="1:12" s="14" customFormat="1" ht="72.75" thickBot="1">
      <c r="A173" s="15"/>
      <c r="B173" s="31" t="s">
        <v>12</v>
      </c>
      <c r="C173" s="23"/>
      <c r="D173" s="18">
        <v>51.3</v>
      </c>
      <c r="E173" s="18">
        <v>57</v>
      </c>
      <c r="F173" s="18">
        <v>247.95</v>
      </c>
      <c r="G173" s="18">
        <v>1710</v>
      </c>
      <c r="H173" s="18">
        <v>0.86</v>
      </c>
      <c r="I173" s="18">
        <v>0.95</v>
      </c>
      <c r="J173" s="18">
        <v>47.5</v>
      </c>
      <c r="K173" s="18">
        <v>855</v>
      </c>
      <c r="L173" s="18">
        <v>9.5</v>
      </c>
    </row>
    <row r="174" spans="1:12" ht="143.25" thickBot="1">
      <c r="A174" s="9"/>
      <c r="B174" s="32" t="s">
        <v>13</v>
      </c>
      <c r="C174" s="6"/>
      <c r="D174" s="19">
        <f>D172*100/D173</f>
        <v>100.72124756335283</v>
      </c>
      <c r="E174" s="19">
        <f aca="true" t="shared" si="27" ref="E174:L174">E172*100/E173</f>
        <v>100.3859649122807</v>
      </c>
      <c r="F174" s="19">
        <f t="shared" si="27"/>
        <v>101.98023795119984</v>
      </c>
      <c r="G174" s="19">
        <f t="shared" si="27"/>
        <v>102.43040935672515</v>
      </c>
      <c r="H174" s="19">
        <f t="shared" si="27"/>
        <v>125.5813953488372</v>
      </c>
      <c r="I174" s="19">
        <f t="shared" si="27"/>
        <v>124.21052631578948</v>
      </c>
      <c r="J174" s="19">
        <f t="shared" si="27"/>
        <v>148.7157894736842</v>
      </c>
      <c r="K174" s="19">
        <f t="shared" si="27"/>
        <v>114.44561403508771</v>
      </c>
      <c r="L174" s="19">
        <f t="shared" si="27"/>
        <v>105.15789473684212</v>
      </c>
    </row>
    <row r="175" spans="1:12" ht="72">
      <c r="A175" s="33"/>
      <c r="B175" s="4"/>
      <c r="C175" s="34"/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 ht="72">
      <c r="A176" s="33"/>
      <c r="B176" s="2" t="s">
        <v>117</v>
      </c>
      <c r="C176" s="2"/>
      <c r="E176" s="35"/>
      <c r="F176" s="35"/>
      <c r="G176" s="35"/>
      <c r="H176" s="35"/>
      <c r="I176" s="35"/>
      <c r="J176" s="35"/>
      <c r="K176" s="35"/>
      <c r="L176" s="35"/>
    </row>
    <row r="177" spans="1:12" ht="83.25">
      <c r="A177" s="33"/>
      <c r="B177" s="2" t="s">
        <v>183</v>
      </c>
      <c r="L177" s="35"/>
    </row>
    <row r="178" spans="1:12" ht="72">
      <c r="A178" s="33"/>
      <c r="B178" s="2" t="s">
        <v>116</v>
      </c>
      <c r="L178" s="35"/>
    </row>
    <row r="179" spans="1:12" ht="72">
      <c r="A179" s="33"/>
      <c r="B179" s="2" t="s">
        <v>164</v>
      </c>
      <c r="L179" s="35"/>
    </row>
    <row r="180" spans="1:12" ht="83.25">
      <c r="A180" s="33"/>
      <c r="B180" s="2" t="s">
        <v>184</v>
      </c>
      <c r="C180" s="2"/>
      <c r="E180" s="35"/>
      <c r="F180" s="35"/>
      <c r="G180" s="35"/>
      <c r="H180" s="35"/>
      <c r="I180" s="35"/>
      <c r="J180" s="35"/>
      <c r="K180" s="35"/>
      <c r="L180" s="35"/>
    </row>
    <row r="181" spans="1:12" ht="72">
      <c r="A181" s="33"/>
      <c r="B181" s="2" t="s">
        <v>176</v>
      </c>
      <c r="C181" s="2"/>
      <c r="E181" s="35"/>
      <c r="F181" s="35"/>
      <c r="G181" s="35"/>
      <c r="H181" s="35"/>
      <c r="I181" s="35"/>
      <c r="J181" s="35"/>
      <c r="K181" s="35"/>
      <c r="L181" s="35"/>
    </row>
    <row r="182" spans="1:12" ht="72">
      <c r="A182" s="33"/>
      <c r="B182" s="4"/>
      <c r="C182" s="34"/>
      <c r="D182" s="35"/>
      <c r="E182" s="35"/>
      <c r="F182" s="35"/>
      <c r="G182" s="35"/>
      <c r="H182" s="35"/>
      <c r="I182" s="35"/>
      <c r="J182" s="35"/>
      <c r="K182" s="35"/>
      <c r="L182" s="35"/>
    </row>
    <row r="183" spans="1:12" ht="72">
      <c r="A183" s="73" t="s">
        <v>78</v>
      </c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</row>
    <row r="184" spans="1:12" ht="72">
      <c r="A184" s="73" t="s">
        <v>71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</row>
    <row r="185" spans="1:12" ht="72" customHeight="1">
      <c r="A185" s="79" t="s">
        <v>72</v>
      </c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</row>
    <row r="186" spans="1:12" ht="72.75" thickBo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</row>
    <row r="187" spans="1:12" ht="72.75" thickBot="1">
      <c r="A187" s="74" t="s">
        <v>27</v>
      </c>
      <c r="B187" s="76" t="s">
        <v>73</v>
      </c>
      <c r="C187" s="77" t="s">
        <v>15</v>
      </c>
      <c r="D187" s="67" t="s">
        <v>16</v>
      </c>
      <c r="E187" s="68"/>
      <c r="F187" s="69"/>
      <c r="G187" s="76" t="s">
        <v>74</v>
      </c>
      <c r="H187" s="67" t="s">
        <v>17</v>
      </c>
      <c r="I187" s="68"/>
      <c r="J187" s="69"/>
      <c r="K187" s="67" t="s">
        <v>18</v>
      </c>
      <c r="L187" s="69"/>
    </row>
    <row r="188" spans="1:12" ht="86.25" thickBot="1">
      <c r="A188" s="75"/>
      <c r="B188" s="64"/>
      <c r="C188" s="78"/>
      <c r="D188" s="5" t="s">
        <v>0</v>
      </c>
      <c r="E188" s="6" t="s">
        <v>1</v>
      </c>
      <c r="F188" s="6" t="s">
        <v>2</v>
      </c>
      <c r="G188" s="64"/>
      <c r="H188" s="7" t="s">
        <v>179</v>
      </c>
      <c r="I188" s="39" t="s">
        <v>180</v>
      </c>
      <c r="J188" s="6" t="s">
        <v>5</v>
      </c>
      <c r="K188" s="6" t="s">
        <v>19</v>
      </c>
      <c r="L188" s="6" t="s">
        <v>4</v>
      </c>
    </row>
    <row r="189" spans="1:12" ht="72.75" thickBot="1">
      <c r="A189" s="40">
        <v>1</v>
      </c>
      <c r="B189" s="10">
        <v>2</v>
      </c>
      <c r="C189" s="11">
        <v>3</v>
      </c>
      <c r="D189" s="41">
        <v>4</v>
      </c>
      <c r="E189" s="10">
        <v>5</v>
      </c>
      <c r="F189" s="10">
        <v>6</v>
      </c>
      <c r="G189" s="10">
        <v>7</v>
      </c>
      <c r="H189" s="42">
        <v>8</v>
      </c>
      <c r="I189" s="10">
        <v>9</v>
      </c>
      <c r="J189" s="10">
        <v>10</v>
      </c>
      <c r="K189" s="42">
        <v>11</v>
      </c>
      <c r="L189" s="10">
        <v>12</v>
      </c>
    </row>
    <row r="190" spans="1:12" ht="72.75" customHeight="1" thickBot="1">
      <c r="A190" s="67" t="s">
        <v>6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9"/>
    </row>
    <row r="191" spans="1:12" ht="216.75" thickBot="1">
      <c r="A191" s="15">
        <v>84</v>
      </c>
      <c r="B191" s="16" t="s">
        <v>85</v>
      </c>
      <c r="C191" s="17">
        <v>200</v>
      </c>
      <c r="D191" s="18">
        <v>6.35</v>
      </c>
      <c r="E191" s="18">
        <v>8.51</v>
      </c>
      <c r="F191" s="18">
        <v>21.86</v>
      </c>
      <c r="G191" s="19">
        <v>187</v>
      </c>
      <c r="H191" s="19">
        <v>0.13</v>
      </c>
      <c r="I191" s="19">
        <v>0.04</v>
      </c>
      <c r="J191" s="19">
        <v>1.95</v>
      </c>
      <c r="K191" s="20">
        <v>188.95</v>
      </c>
      <c r="L191" s="19">
        <v>0.82</v>
      </c>
    </row>
    <row r="192" spans="1:12" ht="72.75" thickBot="1">
      <c r="A192" s="15">
        <v>2</v>
      </c>
      <c r="B192" s="21" t="s">
        <v>121</v>
      </c>
      <c r="C192" s="17">
        <v>180</v>
      </c>
      <c r="D192" s="22">
        <v>1.3</v>
      </c>
      <c r="E192" s="22">
        <v>1.3</v>
      </c>
      <c r="F192" s="22">
        <v>11.2</v>
      </c>
      <c r="G192" s="22">
        <v>55</v>
      </c>
      <c r="H192" s="22">
        <v>0.02</v>
      </c>
      <c r="I192" s="22">
        <v>0.01</v>
      </c>
      <c r="J192" s="22">
        <v>0.65</v>
      </c>
      <c r="K192" s="22">
        <v>102</v>
      </c>
      <c r="L192" s="22">
        <v>0.02</v>
      </c>
    </row>
    <row r="193" spans="1:12" ht="72.75" thickBot="1">
      <c r="A193" s="15">
        <v>3</v>
      </c>
      <c r="B193" s="21" t="s">
        <v>46</v>
      </c>
      <c r="C193" s="23" t="s">
        <v>178</v>
      </c>
      <c r="D193" s="18">
        <v>4.84</v>
      </c>
      <c r="E193" s="18">
        <v>7.3</v>
      </c>
      <c r="F193" s="18">
        <v>13.8</v>
      </c>
      <c r="G193" s="18">
        <v>163</v>
      </c>
      <c r="H193" s="18">
        <v>0.03</v>
      </c>
      <c r="I193" s="18">
        <v>0.03</v>
      </c>
      <c r="J193" s="18">
        <v>0.18</v>
      </c>
      <c r="K193" s="18">
        <v>116.84</v>
      </c>
      <c r="L193" s="18">
        <v>0.46</v>
      </c>
    </row>
    <row r="194" spans="1:12" s="44" customFormat="1" ht="72.75" thickBot="1">
      <c r="A194" s="15"/>
      <c r="B194" s="21" t="s">
        <v>7</v>
      </c>
      <c r="C194" s="19"/>
      <c r="D194" s="18">
        <f>SUM(D191:D193)</f>
        <v>12.489999999999998</v>
      </c>
      <c r="E194" s="18">
        <f aca="true" t="shared" si="28" ref="E194:L194">SUM(E191:E193)</f>
        <v>17.11</v>
      </c>
      <c r="F194" s="18">
        <f t="shared" si="28"/>
        <v>46.86</v>
      </c>
      <c r="G194" s="18">
        <f t="shared" si="28"/>
        <v>405</v>
      </c>
      <c r="H194" s="18">
        <f t="shared" si="28"/>
        <v>0.18</v>
      </c>
      <c r="I194" s="18">
        <f t="shared" si="28"/>
        <v>0.08</v>
      </c>
      <c r="J194" s="18">
        <f t="shared" si="28"/>
        <v>2.7800000000000002</v>
      </c>
      <c r="K194" s="18">
        <f t="shared" si="28"/>
        <v>407.78999999999996</v>
      </c>
      <c r="L194" s="18">
        <f t="shared" si="28"/>
        <v>1.3</v>
      </c>
    </row>
    <row r="195" spans="1:12" ht="72.75" customHeight="1" thickBot="1">
      <c r="A195" s="67" t="s">
        <v>80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9"/>
    </row>
    <row r="196" spans="1:12" ht="72.75" thickBot="1">
      <c r="A196" s="15" t="s">
        <v>31</v>
      </c>
      <c r="B196" s="21" t="s">
        <v>81</v>
      </c>
      <c r="C196" s="24" t="s">
        <v>166</v>
      </c>
      <c r="D196" s="18">
        <v>0.19</v>
      </c>
      <c r="E196" s="18">
        <v>0.1</v>
      </c>
      <c r="F196" s="18">
        <v>9.6</v>
      </c>
      <c r="G196" s="18">
        <v>43.7</v>
      </c>
      <c r="H196" s="18">
        <v>0.01</v>
      </c>
      <c r="I196" s="18">
        <v>0.01</v>
      </c>
      <c r="J196" s="18">
        <v>1.9</v>
      </c>
      <c r="K196" s="18">
        <v>6.65</v>
      </c>
      <c r="L196" s="18">
        <v>0.19</v>
      </c>
    </row>
    <row r="197" spans="1:12" ht="72.75" thickBot="1">
      <c r="A197" s="15"/>
      <c r="B197" s="21" t="s">
        <v>7</v>
      </c>
      <c r="C197" s="23"/>
      <c r="D197" s="18">
        <f aca="true" t="shared" si="29" ref="D197:L197">SUM(D196)</f>
        <v>0.19</v>
      </c>
      <c r="E197" s="18">
        <f t="shared" si="29"/>
        <v>0.1</v>
      </c>
      <c r="F197" s="18">
        <f t="shared" si="29"/>
        <v>9.6</v>
      </c>
      <c r="G197" s="18">
        <f t="shared" si="29"/>
        <v>43.7</v>
      </c>
      <c r="H197" s="18">
        <f t="shared" si="29"/>
        <v>0.01</v>
      </c>
      <c r="I197" s="18">
        <f t="shared" si="29"/>
        <v>0.01</v>
      </c>
      <c r="J197" s="18">
        <f t="shared" si="29"/>
        <v>1.9</v>
      </c>
      <c r="K197" s="18">
        <f t="shared" si="29"/>
        <v>6.65</v>
      </c>
      <c r="L197" s="18">
        <f t="shared" si="29"/>
        <v>0.19</v>
      </c>
    </row>
    <row r="198" spans="1:12" ht="72.75" customHeight="1" thickBot="1">
      <c r="A198" s="70" t="s">
        <v>28</v>
      </c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2"/>
    </row>
    <row r="199" spans="1:12" ht="144.75" thickBot="1">
      <c r="A199" s="15">
        <v>24</v>
      </c>
      <c r="B199" s="21" t="s">
        <v>139</v>
      </c>
      <c r="C199" s="24" t="s">
        <v>40</v>
      </c>
      <c r="D199" s="18">
        <v>1.57</v>
      </c>
      <c r="E199" s="18">
        <v>5.08</v>
      </c>
      <c r="F199" s="18">
        <v>3.9</v>
      </c>
      <c r="G199" s="18">
        <v>67</v>
      </c>
      <c r="H199" s="18">
        <v>0.05</v>
      </c>
      <c r="I199" s="18">
        <v>0.04</v>
      </c>
      <c r="J199" s="18">
        <v>3.2</v>
      </c>
      <c r="K199" s="18">
        <v>12.3</v>
      </c>
      <c r="L199" s="18">
        <v>0.4</v>
      </c>
    </row>
    <row r="200" spans="1:12" ht="144.75" thickBot="1">
      <c r="A200" s="15">
        <v>41</v>
      </c>
      <c r="B200" s="21" t="s">
        <v>30</v>
      </c>
      <c r="C200" s="23" t="s">
        <v>102</v>
      </c>
      <c r="D200" s="18">
        <v>6.5</v>
      </c>
      <c r="E200" s="18">
        <v>5.3</v>
      </c>
      <c r="F200" s="18">
        <v>14.52</v>
      </c>
      <c r="G200" s="18">
        <v>191</v>
      </c>
      <c r="H200" s="18">
        <v>0.14</v>
      </c>
      <c r="I200" s="18">
        <v>0.08</v>
      </c>
      <c r="J200" s="18">
        <v>10.52</v>
      </c>
      <c r="K200" s="18">
        <v>31.07</v>
      </c>
      <c r="L200" s="18">
        <v>1.6</v>
      </c>
    </row>
    <row r="201" spans="1:12" ht="72.75" thickBot="1">
      <c r="A201" s="15">
        <v>64</v>
      </c>
      <c r="B201" s="21" t="s">
        <v>149</v>
      </c>
      <c r="C201" s="23" t="s">
        <v>145</v>
      </c>
      <c r="D201" s="18">
        <v>7.5</v>
      </c>
      <c r="E201" s="18">
        <v>7.5</v>
      </c>
      <c r="F201" s="18">
        <v>8.35</v>
      </c>
      <c r="G201" s="18">
        <v>130</v>
      </c>
      <c r="H201" s="18">
        <v>0.05</v>
      </c>
      <c r="I201" s="18">
        <v>0.05</v>
      </c>
      <c r="J201" s="18">
        <v>0.9</v>
      </c>
      <c r="K201" s="18">
        <v>5.25</v>
      </c>
      <c r="L201" s="18">
        <v>0.26</v>
      </c>
    </row>
    <row r="202" spans="1:12" ht="72.75" thickBot="1">
      <c r="A202" s="15">
        <v>27</v>
      </c>
      <c r="B202" s="21" t="s">
        <v>32</v>
      </c>
      <c r="C202" s="17">
        <v>180</v>
      </c>
      <c r="D202" s="18">
        <v>3.83</v>
      </c>
      <c r="E202" s="18">
        <v>5.5</v>
      </c>
      <c r="F202" s="18">
        <v>11.27</v>
      </c>
      <c r="G202" s="18">
        <v>126</v>
      </c>
      <c r="H202" s="18">
        <v>0.05</v>
      </c>
      <c r="I202" s="18">
        <v>0.04</v>
      </c>
      <c r="J202" s="18">
        <v>15</v>
      </c>
      <c r="K202" s="18">
        <v>97.18</v>
      </c>
      <c r="L202" s="18">
        <v>0.8</v>
      </c>
    </row>
    <row r="203" spans="1:12" ht="72.75" thickBot="1">
      <c r="A203" s="15">
        <v>20</v>
      </c>
      <c r="B203" s="21" t="s">
        <v>126</v>
      </c>
      <c r="C203" s="17">
        <v>200</v>
      </c>
      <c r="D203" s="18">
        <v>0</v>
      </c>
      <c r="E203" s="18">
        <v>0</v>
      </c>
      <c r="F203" s="18">
        <v>18</v>
      </c>
      <c r="G203" s="18">
        <v>60</v>
      </c>
      <c r="H203" s="18">
        <v>0</v>
      </c>
      <c r="I203" s="18">
        <v>0</v>
      </c>
      <c r="J203" s="18">
        <v>0</v>
      </c>
      <c r="K203" s="18">
        <v>0.48</v>
      </c>
      <c r="L203" s="18">
        <v>0.07</v>
      </c>
    </row>
    <row r="204" spans="1:12" ht="144.75" thickBot="1">
      <c r="A204" s="15" t="s">
        <v>31</v>
      </c>
      <c r="B204" s="21" t="s">
        <v>82</v>
      </c>
      <c r="C204" s="17">
        <v>35</v>
      </c>
      <c r="D204" s="18">
        <v>2.8</v>
      </c>
      <c r="E204" s="18">
        <v>0.35</v>
      </c>
      <c r="F204" s="18">
        <v>16.87</v>
      </c>
      <c r="G204" s="18">
        <v>82.6</v>
      </c>
      <c r="H204" s="18">
        <v>0.05</v>
      </c>
      <c r="I204" s="18">
        <v>0.02</v>
      </c>
      <c r="J204" s="18">
        <v>0</v>
      </c>
      <c r="K204" s="18">
        <v>8.4</v>
      </c>
      <c r="L204" s="18">
        <v>0.7</v>
      </c>
    </row>
    <row r="205" spans="1:12" ht="144.75" thickBot="1">
      <c r="A205" s="15" t="s">
        <v>31</v>
      </c>
      <c r="B205" s="21" t="s">
        <v>94</v>
      </c>
      <c r="C205" s="17">
        <v>50</v>
      </c>
      <c r="D205" s="18">
        <v>2.8</v>
      </c>
      <c r="E205" s="18">
        <v>0.6</v>
      </c>
      <c r="F205" s="18">
        <v>24.7</v>
      </c>
      <c r="G205" s="18">
        <v>116</v>
      </c>
      <c r="H205" s="18">
        <v>0.06</v>
      </c>
      <c r="I205" s="18">
        <v>0.02</v>
      </c>
      <c r="J205" s="18">
        <v>0</v>
      </c>
      <c r="K205" s="18">
        <v>12</v>
      </c>
      <c r="L205" s="18">
        <v>1.6</v>
      </c>
    </row>
    <row r="206" spans="1:12" ht="72.75" thickBot="1">
      <c r="A206" s="15"/>
      <c r="B206" s="21" t="s">
        <v>25</v>
      </c>
      <c r="C206" s="23"/>
      <c r="D206" s="18">
        <f>SUM(D199:D205)</f>
        <v>25</v>
      </c>
      <c r="E206" s="18">
        <f aca="true" t="shared" si="30" ref="E206:L206">SUM(E199:E205)</f>
        <v>24.330000000000002</v>
      </c>
      <c r="F206" s="18">
        <f t="shared" si="30"/>
        <v>97.61</v>
      </c>
      <c r="G206" s="18">
        <f t="shared" si="30"/>
        <v>772.6</v>
      </c>
      <c r="H206" s="18">
        <f t="shared" si="30"/>
        <v>0.39999999999999997</v>
      </c>
      <c r="I206" s="18">
        <f t="shared" si="30"/>
        <v>0.24999999999999997</v>
      </c>
      <c r="J206" s="18">
        <f t="shared" si="30"/>
        <v>29.619999999999997</v>
      </c>
      <c r="K206" s="18">
        <f t="shared" si="30"/>
        <v>166.68</v>
      </c>
      <c r="L206" s="18">
        <f t="shared" si="30"/>
        <v>5.43</v>
      </c>
    </row>
    <row r="207" spans="1:12" ht="72.75" customHeight="1" thickBot="1">
      <c r="A207" s="70" t="s">
        <v>24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2"/>
    </row>
    <row r="208" spans="1:12" ht="72.75" thickBot="1">
      <c r="A208" s="15">
        <v>21</v>
      </c>
      <c r="B208" s="28" t="s">
        <v>26</v>
      </c>
      <c r="C208" s="23" t="s">
        <v>22</v>
      </c>
      <c r="D208" s="22">
        <v>4.35</v>
      </c>
      <c r="E208" s="22">
        <v>4.8</v>
      </c>
      <c r="F208" s="22">
        <v>6</v>
      </c>
      <c r="G208" s="22">
        <v>88.5</v>
      </c>
      <c r="H208" s="22">
        <v>0.04</v>
      </c>
      <c r="I208" s="22">
        <v>0.26</v>
      </c>
      <c r="J208" s="22">
        <v>1.05</v>
      </c>
      <c r="K208" s="22">
        <v>180</v>
      </c>
      <c r="L208" s="22">
        <v>0.15</v>
      </c>
    </row>
    <row r="209" spans="1:12" ht="144.75" thickBot="1">
      <c r="A209" s="15">
        <v>77</v>
      </c>
      <c r="B209" s="29" t="s">
        <v>62</v>
      </c>
      <c r="C209" s="23" t="s">
        <v>142</v>
      </c>
      <c r="D209" s="22">
        <v>4.71</v>
      </c>
      <c r="E209" s="22">
        <v>9.96</v>
      </c>
      <c r="F209" s="22">
        <v>14</v>
      </c>
      <c r="G209" s="22">
        <v>225.06</v>
      </c>
      <c r="H209" s="22">
        <v>0.05</v>
      </c>
      <c r="I209" s="22">
        <v>0.04</v>
      </c>
      <c r="J209" s="22">
        <v>0.31</v>
      </c>
      <c r="K209" s="22">
        <v>74.11</v>
      </c>
      <c r="L209" s="22">
        <v>0.49</v>
      </c>
    </row>
    <row r="210" spans="1:12" ht="72.75" thickBot="1">
      <c r="A210" s="25"/>
      <c r="B210" s="27" t="s">
        <v>7</v>
      </c>
      <c r="C210" s="17"/>
      <c r="D210" s="22">
        <f>SUM(D208:D209)</f>
        <v>9.059999999999999</v>
      </c>
      <c r="E210" s="22">
        <f aca="true" t="shared" si="31" ref="E210:L210">SUM(E208:E209)</f>
        <v>14.760000000000002</v>
      </c>
      <c r="F210" s="22">
        <f t="shared" si="31"/>
        <v>20</v>
      </c>
      <c r="G210" s="22">
        <f t="shared" si="31"/>
        <v>313.56</v>
      </c>
      <c r="H210" s="22">
        <f t="shared" si="31"/>
        <v>0.09</v>
      </c>
      <c r="I210" s="22">
        <f t="shared" si="31"/>
        <v>0.3</v>
      </c>
      <c r="J210" s="22">
        <f t="shared" si="31"/>
        <v>1.36</v>
      </c>
      <c r="K210" s="22">
        <f t="shared" si="31"/>
        <v>254.11</v>
      </c>
      <c r="L210" s="22">
        <f t="shared" si="31"/>
        <v>0.64</v>
      </c>
    </row>
    <row r="211" spans="1:12" ht="72.75" customHeight="1" thickBot="1">
      <c r="A211" s="70" t="s">
        <v>181</v>
      </c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2"/>
    </row>
    <row r="212" spans="1:12" ht="72.75" thickBot="1">
      <c r="A212" s="25">
        <v>44</v>
      </c>
      <c r="B212" s="21" t="s">
        <v>60</v>
      </c>
      <c r="C212" s="45">
        <v>80</v>
      </c>
      <c r="D212" s="18">
        <v>9.5</v>
      </c>
      <c r="E212" s="18">
        <v>5.3</v>
      </c>
      <c r="F212" s="18">
        <v>50.48</v>
      </c>
      <c r="G212" s="18">
        <v>125.01</v>
      </c>
      <c r="H212" s="18">
        <v>0.08</v>
      </c>
      <c r="I212" s="43">
        <v>0.09</v>
      </c>
      <c r="J212" s="36">
        <v>0.31</v>
      </c>
      <c r="K212" s="18">
        <v>50.74</v>
      </c>
      <c r="L212" s="19">
        <v>1.1</v>
      </c>
    </row>
    <row r="213" spans="1:12" ht="72.75" thickBot="1">
      <c r="A213" s="25">
        <v>79</v>
      </c>
      <c r="B213" s="21" t="s">
        <v>90</v>
      </c>
      <c r="C213" s="23" t="s">
        <v>160</v>
      </c>
      <c r="D213" s="18">
        <v>2.51</v>
      </c>
      <c r="E213" s="18">
        <v>5</v>
      </c>
      <c r="F213" s="18">
        <v>13.42</v>
      </c>
      <c r="G213" s="18">
        <v>147.6</v>
      </c>
      <c r="H213" s="18">
        <v>0.1</v>
      </c>
      <c r="I213" s="18">
        <v>0.11</v>
      </c>
      <c r="J213" s="18">
        <v>5.9</v>
      </c>
      <c r="K213" s="18">
        <v>94.68</v>
      </c>
      <c r="L213" s="18">
        <v>1.32</v>
      </c>
    </row>
    <row r="214" spans="1:12" ht="72.75" thickBot="1">
      <c r="A214" s="38">
        <v>76</v>
      </c>
      <c r="B214" s="29" t="s">
        <v>49</v>
      </c>
      <c r="C214" s="23" t="s">
        <v>97</v>
      </c>
      <c r="D214" s="22">
        <v>0.8</v>
      </c>
      <c r="E214" s="22">
        <v>1</v>
      </c>
      <c r="F214" s="22">
        <v>13.5</v>
      </c>
      <c r="G214" s="22">
        <v>56</v>
      </c>
      <c r="H214" s="22">
        <v>0.02</v>
      </c>
      <c r="I214" s="22">
        <v>0.07</v>
      </c>
      <c r="J214" s="22">
        <v>0.65</v>
      </c>
      <c r="K214" s="22">
        <v>60.35</v>
      </c>
      <c r="L214" s="22">
        <v>0.09</v>
      </c>
    </row>
    <row r="215" spans="1:12" ht="144.75" thickBot="1">
      <c r="A215" s="15" t="s">
        <v>31</v>
      </c>
      <c r="B215" s="21" t="s">
        <v>82</v>
      </c>
      <c r="C215" s="17">
        <v>30</v>
      </c>
      <c r="D215" s="18">
        <v>2.4</v>
      </c>
      <c r="E215" s="18">
        <v>0.3</v>
      </c>
      <c r="F215" s="18">
        <v>14.46</v>
      </c>
      <c r="G215" s="18">
        <v>70.8</v>
      </c>
      <c r="H215" s="18">
        <v>0.05</v>
      </c>
      <c r="I215" s="18">
        <v>0.02</v>
      </c>
      <c r="J215" s="18">
        <v>0</v>
      </c>
      <c r="K215" s="18">
        <v>7.2</v>
      </c>
      <c r="L215" s="18">
        <v>0.6</v>
      </c>
    </row>
    <row r="216" spans="1:12" ht="156" thickBot="1">
      <c r="A216" s="15" t="s">
        <v>31</v>
      </c>
      <c r="B216" s="21" t="s">
        <v>182</v>
      </c>
      <c r="C216" s="23" t="s">
        <v>114</v>
      </c>
      <c r="D216" s="18">
        <v>0.3</v>
      </c>
      <c r="E216" s="18">
        <v>0.3</v>
      </c>
      <c r="F216" s="18">
        <v>7.33</v>
      </c>
      <c r="G216" s="18">
        <v>35.16</v>
      </c>
      <c r="H216" s="18">
        <v>0.03</v>
      </c>
      <c r="I216" s="18">
        <v>0.02</v>
      </c>
      <c r="J216" s="18">
        <v>7.48</v>
      </c>
      <c r="K216" s="18">
        <v>11.97</v>
      </c>
      <c r="L216" s="18">
        <v>1.65</v>
      </c>
    </row>
    <row r="217" spans="1:12" ht="72.75" thickBot="1">
      <c r="A217" s="15"/>
      <c r="B217" s="21" t="s">
        <v>25</v>
      </c>
      <c r="C217" s="23"/>
      <c r="D217" s="18">
        <f>SUM(D212:D216)</f>
        <v>15.510000000000002</v>
      </c>
      <c r="E217" s="18">
        <f aca="true" t="shared" si="32" ref="E217:L217">SUM(E212:E216)</f>
        <v>11.900000000000002</v>
      </c>
      <c r="F217" s="18">
        <f t="shared" si="32"/>
        <v>99.19000000000001</v>
      </c>
      <c r="G217" s="18">
        <f t="shared" si="32"/>
        <v>434.57000000000005</v>
      </c>
      <c r="H217" s="18">
        <f t="shared" si="32"/>
        <v>0.28</v>
      </c>
      <c r="I217" s="18">
        <f t="shared" si="32"/>
        <v>0.31000000000000005</v>
      </c>
      <c r="J217" s="18">
        <f t="shared" si="32"/>
        <v>14.34</v>
      </c>
      <c r="K217" s="18">
        <f t="shared" si="32"/>
        <v>224.94</v>
      </c>
      <c r="L217" s="18">
        <f t="shared" si="32"/>
        <v>4.76</v>
      </c>
    </row>
    <row r="218" spans="1:12" ht="86.25" thickBot="1">
      <c r="A218" s="15"/>
      <c r="B218" s="21"/>
      <c r="C218" s="23"/>
      <c r="D218" s="5" t="s">
        <v>0</v>
      </c>
      <c r="E218" s="6" t="s">
        <v>1</v>
      </c>
      <c r="F218" s="6" t="s">
        <v>2</v>
      </c>
      <c r="G218" s="30" t="s">
        <v>3</v>
      </c>
      <c r="H218" s="7" t="s">
        <v>179</v>
      </c>
      <c r="I218" s="7" t="s">
        <v>180</v>
      </c>
      <c r="J218" s="6" t="s">
        <v>5</v>
      </c>
      <c r="K218" s="6" t="s">
        <v>19</v>
      </c>
      <c r="L218" s="6" t="s">
        <v>4</v>
      </c>
    </row>
    <row r="219" spans="1:12" ht="72.75" thickBot="1">
      <c r="A219" s="15"/>
      <c r="B219" s="31" t="s">
        <v>11</v>
      </c>
      <c r="C219" s="23"/>
      <c r="D219" s="18">
        <f aca="true" t="shared" si="33" ref="D219:L219">SUM(D194+D197+D206+D210+D217)</f>
        <v>62.25</v>
      </c>
      <c r="E219" s="18">
        <f t="shared" si="33"/>
        <v>68.20000000000002</v>
      </c>
      <c r="F219" s="18">
        <f t="shared" si="33"/>
        <v>273.26</v>
      </c>
      <c r="G219" s="18">
        <f t="shared" si="33"/>
        <v>1969.4299999999998</v>
      </c>
      <c r="H219" s="18">
        <f t="shared" si="33"/>
        <v>0.96</v>
      </c>
      <c r="I219" s="18">
        <f t="shared" si="33"/>
        <v>0.95</v>
      </c>
      <c r="J219" s="18">
        <f t="shared" si="33"/>
        <v>50</v>
      </c>
      <c r="K219" s="18">
        <f t="shared" si="33"/>
        <v>1060.1699999999998</v>
      </c>
      <c r="L219" s="18">
        <f t="shared" si="33"/>
        <v>12.32</v>
      </c>
    </row>
    <row r="220" spans="1:12" ht="72.75" thickBot="1">
      <c r="A220" s="15"/>
      <c r="B220" s="31" t="s">
        <v>12</v>
      </c>
      <c r="C220" s="23"/>
      <c r="D220" s="18">
        <v>51.3</v>
      </c>
      <c r="E220" s="18">
        <v>57</v>
      </c>
      <c r="F220" s="18">
        <v>247.95</v>
      </c>
      <c r="G220" s="18">
        <v>1710</v>
      </c>
      <c r="H220" s="18">
        <v>0.86</v>
      </c>
      <c r="I220" s="18">
        <v>0.95</v>
      </c>
      <c r="J220" s="18">
        <v>47.5</v>
      </c>
      <c r="K220" s="18">
        <v>855</v>
      </c>
      <c r="L220" s="18">
        <v>9.5</v>
      </c>
    </row>
    <row r="221" spans="1:12" ht="143.25" thickBot="1">
      <c r="A221" s="9"/>
      <c r="B221" s="32" t="s">
        <v>13</v>
      </c>
      <c r="C221" s="6"/>
      <c r="D221" s="19">
        <f aca="true" t="shared" si="34" ref="D221:L221">D219*100/D220</f>
        <v>121.34502923976609</v>
      </c>
      <c r="E221" s="19">
        <f t="shared" si="34"/>
        <v>119.64912280701758</v>
      </c>
      <c r="F221" s="19">
        <f t="shared" si="34"/>
        <v>110.20770316596088</v>
      </c>
      <c r="G221" s="19">
        <f t="shared" si="34"/>
        <v>115.17134502923975</v>
      </c>
      <c r="H221" s="19">
        <f t="shared" si="34"/>
        <v>111.62790697674419</v>
      </c>
      <c r="I221" s="19">
        <f t="shared" si="34"/>
        <v>100</v>
      </c>
      <c r="J221" s="19">
        <f t="shared" si="34"/>
        <v>105.26315789473684</v>
      </c>
      <c r="K221" s="19">
        <f t="shared" si="34"/>
        <v>123.99649122807016</v>
      </c>
      <c r="L221" s="19">
        <f t="shared" si="34"/>
        <v>129.68421052631578</v>
      </c>
    </row>
    <row r="222" spans="1:12" ht="72">
      <c r="A222" s="33"/>
      <c r="B222" s="4"/>
      <c r="C222" s="34"/>
      <c r="D222" s="35"/>
      <c r="E222" s="35"/>
      <c r="F222" s="35"/>
      <c r="G222" s="35"/>
      <c r="H222" s="35"/>
      <c r="I222" s="35"/>
      <c r="J222" s="35"/>
      <c r="K222" s="35"/>
      <c r="L222" s="35"/>
    </row>
    <row r="223" spans="1:12" ht="72">
      <c r="A223" s="33"/>
      <c r="B223" s="2" t="s">
        <v>117</v>
      </c>
      <c r="C223" s="2"/>
      <c r="E223" s="35"/>
      <c r="F223" s="35"/>
      <c r="G223" s="35"/>
      <c r="H223" s="35"/>
      <c r="I223" s="35"/>
      <c r="J223" s="35"/>
      <c r="K223" s="35"/>
      <c r="L223" s="35"/>
    </row>
    <row r="224" spans="1:12" ht="83.25">
      <c r="A224" s="33"/>
      <c r="B224" s="2" t="s">
        <v>183</v>
      </c>
      <c r="L224" s="35"/>
    </row>
    <row r="225" spans="1:12" ht="72">
      <c r="A225" s="33"/>
      <c r="B225" s="2" t="s">
        <v>116</v>
      </c>
      <c r="L225" s="35"/>
    </row>
    <row r="226" spans="1:12" ht="72">
      <c r="A226" s="33"/>
      <c r="B226" s="2" t="s">
        <v>164</v>
      </c>
      <c r="L226" s="35"/>
    </row>
    <row r="227" spans="1:12" ht="83.25">
      <c r="A227" s="33"/>
      <c r="B227" s="2" t="s">
        <v>184</v>
      </c>
      <c r="C227" s="2"/>
      <c r="E227" s="35"/>
      <c r="F227" s="35"/>
      <c r="G227" s="35"/>
      <c r="H227" s="35"/>
      <c r="I227" s="35"/>
      <c r="J227" s="35"/>
      <c r="K227" s="35"/>
      <c r="L227" s="35"/>
    </row>
    <row r="228" spans="1:12" ht="72">
      <c r="A228" s="33"/>
      <c r="B228" s="2" t="s">
        <v>176</v>
      </c>
      <c r="C228" s="2"/>
      <c r="E228" s="35"/>
      <c r="F228" s="35"/>
      <c r="G228" s="35"/>
      <c r="H228" s="35"/>
      <c r="I228" s="35"/>
      <c r="J228" s="35"/>
      <c r="K228" s="35"/>
      <c r="L228" s="35"/>
    </row>
    <row r="229" spans="1:12" ht="72">
      <c r="A229" s="33"/>
      <c r="B229" s="4"/>
      <c r="C229" s="34"/>
      <c r="D229" s="35"/>
      <c r="E229" s="35"/>
      <c r="F229" s="35"/>
      <c r="G229" s="35"/>
      <c r="H229" s="35"/>
      <c r="I229" s="35"/>
      <c r="J229" s="35"/>
      <c r="K229" s="35"/>
      <c r="L229" s="35"/>
    </row>
    <row r="230" spans="1:12" ht="72">
      <c r="A230" s="73" t="s">
        <v>70</v>
      </c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</row>
    <row r="231" spans="1:12" ht="72">
      <c r="A231" s="73" t="s">
        <v>79</v>
      </c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</row>
    <row r="232" spans="1:12" ht="72" customHeight="1">
      <c r="A232" s="79" t="s">
        <v>72</v>
      </c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</row>
    <row r="233" spans="1:12" ht="72.75" thickBot="1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</row>
    <row r="234" spans="1:12" ht="72.75" thickBot="1">
      <c r="A234" s="74" t="s">
        <v>27</v>
      </c>
      <c r="B234" s="76" t="s">
        <v>73</v>
      </c>
      <c r="C234" s="77" t="s">
        <v>15</v>
      </c>
      <c r="D234" s="67" t="s">
        <v>16</v>
      </c>
      <c r="E234" s="68"/>
      <c r="F234" s="69"/>
      <c r="G234" s="76" t="s">
        <v>74</v>
      </c>
      <c r="H234" s="67" t="s">
        <v>17</v>
      </c>
      <c r="I234" s="68"/>
      <c r="J234" s="69"/>
      <c r="K234" s="67" t="s">
        <v>18</v>
      </c>
      <c r="L234" s="69"/>
    </row>
    <row r="235" spans="1:12" ht="86.25" thickBot="1">
      <c r="A235" s="75"/>
      <c r="B235" s="64"/>
      <c r="C235" s="78"/>
      <c r="D235" s="5" t="s">
        <v>0</v>
      </c>
      <c r="E235" s="6" t="s">
        <v>1</v>
      </c>
      <c r="F235" s="6" t="s">
        <v>2</v>
      </c>
      <c r="G235" s="64"/>
      <c r="H235" s="7" t="s">
        <v>179</v>
      </c>
      <c r="I235" s="39" t="s">
        <v>180</v>
      </c>
      <c r="J235" s="6" t="s">
        <v>5</v>
      </c>
      <c r="K235" s="6" t="s">
        <v>19</v>
      </c>
      <c r="L235" s="6" t="s">
        <v>4</v>
      </c>
    </row>
    <row r="236" spans="1:12" ht="72.75" thickBot="1">
      <c r="A236" s="40">
        <v>1</v>
      </c>
      <c r="B236" s="10">
        <v>2</v>
      </c>
      <c r="C236" s="11">
        <v>3</v>
      </c>
      <c r="D236" s="41">
        <v>4</v>
      </c>
      <c r="E236" s="10">
        <v>5</v>
      </c>
      <c r="F236" s="10">
        <v>6</v>
      </c>
      <c r="G236" s="10">
        <v>7</v>
      </c>
      <c r="H236" s="42">
        <v>8</v>
      </c>
      <c r="I236" s="10">
        <v>9</v>
      </c>
      <c r="J236" s="10">
        <v>10</v>
      </c>
      <c r="K236" s="42">
        <v>11</v>
      </c>
      <c r="L236" s="10">
        <v>12</v>
      </c>
    </row>
    <row r="237" spans="1:12" ht="72.75" customHeight="1" thickBot="1">
      <c r="A237" s="67" t="s">
        <v>6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9"/>
    </row>
    <row r="238" spans="1:12" ht="144.75" thickBot="1">
      <c r="A238" s="15">
        <v>85</v>
      </c>
      <c r="B238" s="21" t="s">
        <v>83</v>
      </c>
      <c r="C238" s="23" t="s">
        <v>22</v>
      </c>
      <c r="D238" s="22">
        <v>7.88</v>
      </c>
      <c r="E238" s="22">
        <v>8.83</v>
      </c>
      <c r="F238" s="22">
        <v>35.88</v>
      </c>
      <c r="G238" s="22">
        <v>259</v>
      </c>
      <c r="H238" s="22">
        <v>0.07</v>
      </c>
      <c r="I238" s="22">
        <v>0.02</v>
      </c>
      <c r="J238" s="22">
        <v>0.19</v>
      </c>
      <c r="K238" s="22">
        <v>128.17</v>
      </c>
      <c r="L238" s="22">
        <v>0.96</v>
      </c>
    </row>
    <row r="239" spans="1:12" ht="72.75" thickBot="1">
      <c r="A239" s="25">
        <v>12</v>
      </c>
      <c r="B239" s="29" t="s">
        <v>175</v>
      </c>
      <c r="C239" s="24" t="s">
        <v>20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0.11</v>
      </c>
      <c r="L239" s="18">
        <v>0.02</v>
      </c>
    </row>
    <row r="240" spans="1:12" ht="72.75" thickBot="1">
      <c r="A240" s="15">
        <v>16</v>
      </c>
      <c r="B240" s="21" t="s">
        <v>43</v>
      </c>
      <c r="C240" s="24" t="s">
        <v>147</v>
      </c>
      <c r="D240" s="18">
        <v>2.31</v>
      </c>
      <c r="E240" s="18">
        <v>6.01</v>
      </c>
      <c r="F240" s="18">
        <v>14.64</v>
      </c>
      <c r="G240" s="18">
        <v>123</v>
      </c>
      <c r="H240" s="18">
        <v>0.03</v>
      </c>
      <c r="I240" s="18">
        <v>0.02</v>
      </c>
      <c r="J240" s="18">
        <v>0</v>
      </c>
      <c r="K240" s="18">
        <v>6.84</v>
      </c>
      <c r="L240" s="18">
        <v>0.34</v>
      </c>
    </row>
    <row r="241" spans="1:12" ht="216.75" thickBot="1">
      <c r="A241" s="15" t="s">
        <v>31</v>
      </c>
      <c r="B241" s="21" t="s">
        <v>89</v>
      </c>
      <c r="C241" s="24" t="s">
        <v>66</v>
      </c>
      <c r="D241" s="18">
        <v>0.6</v>
      </c>
      <c r="E241" s="18">
        <v>3.95</v>
      </c>
      <c r="F241" s="18">
        <v>8.9</v>
      </c>
      <c r="G241" s="18">
        <v>60.3</v>
      </c>
      <c r="H241" s="18">
        <v>0.01</v>
      </c>
      <c r="I241" s="18">
        <v>0.01</v>
      </c>
      <c r="J241" s="18">
        <v>0</v>
      </c>
      <c r="K241" s="18">
        <v>4</v>
      </c>
      <c r="L241" s="18">
        <v>0.04</v>
      </c>
    </row>
    <row r="242" spans="1:12" ht="72.75" thickBot="1">
      <c r="A242" s="15"/>
      <c r="B242" s="21" t="s">
        <v>7</v>
      </c>
      <c r="C242" s="24"/>
      <c r="D242" s="18">
        <f>SUM(D238:D241)</f>
        <v>10.79</v>
      </c>
      <c r="E242" s="18">
        <f aca="true" t="shared" si="35" ref="E242:L242">SUM(E238:E241)</f>
        <v>18.79</v>
      </c>
      <c r="F242" s="18">
        <f t="shared" si="35"/>
        <v>59.42</v>
      </c>
      <c r="G242" s="18">
        <f t="shared" si="35"/>
        <v>442.3</v>
      </c>
      <c r="H242" s="18">
        <f t="shared" si="35"/>
        <v>0.11</v>
      </c>
      <c r="I242" s="18">
        <f t="shared" si="35"/>
        <v>0.05</v>
      </c>
      <c r="J242" s="18">
        <f t="shared" si="35"/>
        <v>0.19</v>
      </c>
      <c r="K242" s="18">
        <f t="shared" si="35"/>
        <v>139.12</v>
      </c>
      <c r="L242" s="18">
        <f t="shared" si="35"/>
        <v>1.36</v>
      </c>
    </row>
    <row r="243" spans="1:12" ht="72.75" customHeight="1" thickBot="1">
      <c r="A243" s="67" t="s">
        <v>80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9"/>
    </row>
    <row r="244" spans="1:12" ht="72.75" thickBot="1">
      <c r="A244" s="15" t="s">
        <v>31</v>
      </c>
      <c r="B244" s="21" t="s">
        <v>81</v>
      </c>
      <c r="C244" s="24" t="s">
        <v>166</v>
      </c>
      <c r="D244" s="18">
        <v>0.19</v>
      </c>
      <c r="E244" s="18">
        <v>0.1</v>
      </c>
      <c r="F244" s="18">
        <v>9.6</v>
      </c>
      <c r="G244" s="18">
        <v>43.7</v>
      </c>
      <c r="H244" s="18">
        <v>0.01</v>
      </c>
      <c r="I244" s="18">
        <v>0.01</v>
      </c>
      <c r="J244" s="18">
        <v>1.9</v>
      </c>
      <c r="K244" s="18">
        <v>6.65</v>
      </c>
      <c r="L244" s="18">
        <v>0.19</v>
      </c>
    </row>
    <row r="245" spans="1:12" ht="72.75" thickBot="1">
      <c r="A245" s="15"/>
      <c r="B245" s="21" t="s">
        <v>7</v>
      </c>
      <c r="C245" s="23"/>
      <c r="D245" s="18">
        <f aca="true" t="shared" si="36" ref="D245:L245">SUM(D244)</f>
        <v>0.19</v>
      </c>
      <c r="E245" s="18">
        <f t="shared" si="36"/>
        <v>0.1</v>
      </c>
      <c r="F245" s="18">
        <f t="shared" si="36"/>
        <v>9.6</v>
      </c>
      <c r="G245" s="18">
        <f t="shared" si="36"/>
        <v>43.7</v>
      </c>
      <c r="H245" s="18">
        <f t="shared" si="36"/>
        <v>0.01</v>
      </c>
      <c r="I245" s="18">
        <f t="shared" si="36"/>
        <v>0.01</v>
      </c>
      <c r="J245" s="18">
        <f t="shared" si="36"/>
        <v>1.9</v>
      </c>
      <c r="K245" s="18">
        <f t="shared" si="36"/>
        <v>6.65</v>
      </c>
      <c r="L245" s="18">
        <f t="shared" si="36"/>
        <v>0.19</v>
      </c>
    </row>
    <row r="246" spans="1:12" ht="72.75" customHeight="1" thickBot="1">
      <c r="A246" s="67" t="s">
        <v>9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9"/>
    </row>
    <row r="247" spans="1:12" ht="144.75" thickBot="1">
      <c r="A247" s="25">
        <v>69</v>
      </c>
      <c r="B247" s="21" t="s">
        <v>53</v>
      </c>
      <c r="C247" s="24" t="s">
        <v>40</v>
      </c>
      <c r="D247" s="18">
        <v>0.48</v>
      </c>
      <c r="E247" s="18">
        <v>0.06</v>
      </c>
      <c r="F247" s="18">
        <v>1.5</v>
      </c>
      <c r="G247" s="18">
        <v>8.4</v>
      </c>
      <c r="H247" s="18">
        <v>0.02</v>
      </c>
      <c r="I247" s="18">
        <v>0.02</v>
      </c>
      <c r="J247" s="18">
        <v>6</v>
      </c>
      <c r="K247" s="18">
        <v>13.8</v>
      </c>
      <c r="L247" s="18">
        <v>0.36</v>
      </c>
    </row>
    <row r="248" spans="1:12" ht="144.75" thickBot="1">
      <c r="A248" s="15">
        <v>70</v>
      </c>
      <c r="B248" s="21" t="s">
        <v>56</v>
      </c>
      <c r="C248" s="23" t="s">
        <v>103</v>
      </c>
      <c r="D248" s="18">
        <v>4.22</v>
      </c>
      <c r="E248" s="18">
        <v>6.5</v>
      </c>
      <c r="F248" s="18">
        <v>13.77</v>
      </c>
      <c r="G248" s="18">
        <v>145</v>
      </c>
      <c r="H248" s="18">
        <v>0.09</v>
      </c>
      <c r="I248" s="18">
        <v>0.06</v>
      </c>
      <c r="J248" s="18">
        <v>9.95</v>
      </c>
      <c r="K248" s="18">
        <v>47.51</v>
      </c>
      <c r="L248" s="18">
        <v>1.64</v>
      </c>
    </row>
    <row r="249" spans="1:12" ht="72.75" thickBot="1">
      <c r="A249" s="15">
        <v>71</v>
      </c>
      <c r="B249" s="21" t="s">
        <v>68</v>
      </c>
      <c r="C249" s="23" t="s">
        <v>96</v>
      </c>
      <c r="D249" s="18">
        <v>7.64</v>
      </c>
      <c r="E249" s="18">
        <v>7.28</v>
      </c>
      <c r="F249" s="18">
        <v>3.92</v>
      </c>
      <c r="G249" s="18">
        <v>110.6</v>
      </c>
      <c r="H249" s="18">
        <v>0.04</v>
      </c>
      <c r="I249" s="18">
        <v>0.04</v>
      </c>
      <c r="J249" s="18">
        <v>5.57</v>
      </c>
      <c r="K249" s="18">
        <v>17.33</v>
      </c>
      <c r="L249" s="18">
        <v>0.64</v>
      </c>
    </row>
    <row r="250" spans="1:12" ht="72.75" thickBot="1">
      <c r="A250" s="15">
        <v>7</v>
      </c>
      <c r="B250" s="21" t="s">
        <v>115</v>
      </c>
      <c r="C250" s="17">
        <v>50</v>
      </c>
      <c r="D250" s="18">
        <v>0.69</v>
      </c>
      <c r="E250" s="18">
        <v>1.95</v>
      </c>
      <c r="F250" s="18">
        <v>3.09</v>
      </c>
      <c r="G250" s="18">
        <v>31</v>
      </c>
      <c r="H250" s="18">
        <v>0.01</v>
      </c>
      <c r="I250" s="18">
        <v>0.1</v>
      </c>
      <c r="J250" s="18">
        <v>0</v>
      </c>
      <c r="K250" s="18">
        <v>0</v>
      </c>
      <c r="L250" s="18">
        <v>0.39</v>
      </c>
    </row>
    <row r="251" spans="1:12" ht="72.75" thickBot="1">
      <c r="A251" s="25">
        <v>8</v>
      </c>
      <c r="B251" s="21" t="s">
        <v>44</v>
      </c>
      <c r="C251" s="17">
        <v>150</v>
      </c>
      <c r="D251" s="18">
        <v>3.05</v>
      </c>
      <c r="E251" s="18">
        <v>5.24</v>
      </c>
      <c r="F251" s="18">
        <v>18.06</v>
      </c>
      <c r="G251" s="18">
        <v>142</v>
      </c>
      <c r="H251" s="18">
        <v>0.14</v>
      </c>
      <c r="I251" s="18">
        <v>0.1</v>
      </c>
      <c r="J251" s="18">
        <v>17.95</v>
      </c>
      <c r="K251" s="18">
        <v>46.18</v>
      </c>
      <c r="L251" s="18">
        <v>1.06</v>
      </c>
    </row>
    <row r="252" spans="1:13" ht="72.75" thickBot="1">
      <c r="A252" s="15">
        <v>9</v>
      </c>
      <c r="B252" s="21" t="s">
        <v>63</v>
      </c>
      <c r="C252" s="17">
        <v>200</v>
      </c>
      <c r="D252" s="18">
        <v>0.46</v>
      </c>
      <c r="E252" s="18">
        <v>0</v>
      </c>
      <c r="F252" s="18">
        <v>20</v>
      </c>
      <c r="G252" s="18">
        <v>99</v>
      </c>
      <c r="H252" s="18">
        <v>0</v>
      </c>
      <c r="I252" s="18">
        <v>0</v>
      </c>
      <c r="J252" s="18">
        <v>0.42</v>
      </c>
      <c r="K252" s="18">
        <v>46.92</v>
      </c>
      <c r="L252" s="18">
        <v>1</v>
      </c>
      <c r="M252" s="14"/>
    </row>
    <row r="253" spans="1:13" s="14" customFormat="1" ht="144.75" thickBot="1">
      <c r="A253" s="15" t="s">
        <v>31</v>
      </c>
      <c r="B253" s="21" t="s">
        <v>82</v>
      </c>
      <c r="C253" s="17">
        <v>35</v>
      </c>
      <c r="D253" s="18">
        <v>2.8</v>
      </c>
      <c r="E253" s="18">
        <v>0.35</v>
      </c>
      <c r="F253" s="18">
        <v>16.87</v>
      </c>
      <c r="G253" s="18">
        <v>82.6</v>
      </c>
      <c r="H253" s="18">
        <v>0.05</v>
      </c>
      <c r="I253" s="18">
        <v>0.02</v>
      </c>
      <c r="J253" s="18">
        <v>0</v>
      </c>
      <c r="K253" s="18">
        <v>8.4</v>
      </c>
      <c r="L253" s="18">
        <v>0.7</v>
      </c>
      <c r="M253" s="2"/>
    </row>
    <row r="254" spans="1:13" s="14" customFormat="1" ht="144.75" thickBot="1">
      <c r="A254" s="15" t="s">
        <v>31</v>
      </c>
      <c r="B254" s="21" t="s">
        <v>94</v>
      </c>
      <c r="C254" s="17">
        <v>50</v>
      </c>
      <c r="D254" s="18">
        <v>2.8</v>
      </c>
      <c r="E254" s="18">
        <v>0.6</v>
      </c>
      <c r="F254" s="18">
        <v>24.7</v>
      </c>
      <c r="G254" s="18">
        <v>116</v>
      </c>
      <c r="H254" s="18">
        <v>0.06</v>
      </c>
      <c r="I254" s="18">
        <v>0.02</v>
      </c>
      <c r="J254" s="18">
        <v>0</v>
      </c>
      <c r="K254" s="18">
        <v>12</v>
      </c>
      <c r="L254" s="18">
        <v>1.6</v>
      </c>
      <c r="M254" s="2"/>
    </row>
    <row r="255" spans="1:12" ht="72.75" thickBot="1">
      <c r="A255" s="25"/>
      <c r="B255" s="27" t="s">
        <v>25</v>
      </c>
      <c r="C255" s="17"/>
      <c r="D255" s="22">
        <f>SUM(D247:D254)</f>
        <v>22.14</v>
      </c>
      <c r="E255" s="22">
        <f aca="true" t="shared" si="37" ref="E255:L255">SUM(E247:E254)</f>
        <v>21.980000000000004</v>
      </c>
      <c r="F255" s="22">
        <f t="shared" si="37"/>
        <v>101.91</v>
      </c>
      <c r="G255" s="22">
        <f t="shared" si="37"/>
        <v>734.6</v>
      </c>
      <c r="H255" s="22">
        <f t="shared" si="37"/>
        <v>0.41000000000000003</v>
      </c>
      <c r="I255" s="22">
        <f t="shared" si="37"/>
        <v>0.36000000000000004</v>
      </c>
      <c r="J255" s="22">
        <f t="shared" si="37"/>
        <v>39.89</v>
      </c>
      <c r="K255" s="22">
        <f t="shared" si="37"/>
        <v>192.14000000000001</v>
      </c>
      <c r="L255" s="22">
        <f t="shared" si="37"/>
        <v>7.390000000000001</v>
      </c>
    </row>
    <row r="256" spans="1:13" ht="72.75" customHeight="1" thickBot="1">
      <c r="A256" s="67" t="s">
        <v>24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9"/>
      <c r="M256" s="44"/>
    </row>
    <row r="257" spans="1:13" ht="72.75" thickBot="1">
      <c r="A257" s="15">
        <v>21</v>
      </c>
      <c r="B257" s="28" t="s">
        <v>26</v>
      </c>
      <c r="C257" s="23" t="s">
        <v>22</v>
      </c>
      <c r="D257" s="22">
        <v>4.35</v>
      </c>
      <c r="E257" s="22">
        <v>4.8</v>
      </c>
      <c r="F257" s="22">
        <v>6</v>
      </c>
      <c r="G257" s="22">
        <v>88.5</v>
      </c>
      <c r="H257" s="22">
        <v>0.04</v>
      </c>
      <c r="I257" s="22">
        <v>0.26</v>
      </c>
      <c r="J257" s="22">
        <v>1.05</v>
      </c>
      <c r="K257" s="22">
        <v>180</v>
      </c>
      <c r="L257" s="22">
        <v>0.15</v>
      </c>
      <c r="M257" s="44"/>
    </row>
    <row r="258" spans="1:12" s="44" customFormat="1" ht="72.75" thickBot="1">
      <c r="A258" s="15">
        <v>78</v>
      </c>
      <c r="B258" s="21" t="s">
        <v>120</v>
      </c>
      <c r="C258" s="23" t="s">
        <v>96</v>
      </c>
      <c r="D258" s="18">
        <v>5.05</v>
      </c>
      <c r="E258" s="18">
        <v>9.63</v>
      </c>
      <c r="F258" s="18">
        <v>33.52</v>
      </c>
      <c r="G258" s="18">
        <v>177.7</v>
      </c>
      <c r="H258" s="18">
        <v>0.09</v>
      </c>
      <c r="I258" s="18">
        <v>0.04</v>
      </c>
      <c r="J258" s="18">
        <v>0.27</v>
      </c>
      <c r="K258" s="18">
        <v>30.75</v>
      </c>
      <c r="L258" s="18">
        <v>0.44</v>
      </c>
    </row>
    <row r="259" spans="1:12" s="44" customFormat="1" ht="72.75" thickBot="1">
      <c r="A259" s="15"/>
      <c r="B259" s="21" t="s">
        <v>7</v>
      </c>
      <c r="C259" s="17"/>
      <c r="D259" s="18">
        <f>SUM(D257+D258)</f>
        <v>9.399999999999999</v>
      </c>
      <c r="E259" s="18">
        <f aca="true" t="shared" si="38" ref="E259:L259">SUM(E257+E258)</f>
        <v>14.43</v>
      </c>
      <c r="F259" s="18">
        <f t="shared" si="38"/>
        <v>39.52</v>
      </c>
      <c r="G259" s="18">
        <f t="shared" si="38"/>
        <v>266.2</v>
      </c>
      <c r="H259" s="18">
        <f t="shared" si="38"/>
        <v>0.13</v>
      </c>
      <c r="I259" s="18">
        <f t="shared" si="38"/>
        <v>0.3</v>
      </c>
      <c r="J259" s="18">
        <f t="shared" si="38"/>
        <v>1.32</v>
      </c>
      <c r="K259" s="18">
        <f t="shared" si="38"/>
        <v>210.75</v>
      </c>
      <c r="L259" s="18">
        <f t="shared" si="38"/>
        <v>0.59</v>
      </c>
    </row>
    <row r="260" spans="1:13" s="44" customFormat="1" ht="72.75" customHeight="1" thickBot="1">
      <c r="A260" s="70" t="s">
        <v>181</v>
      </c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2"/>
      <c r="M260" s="2"/>
    </row>
    <row r="261" spans="1:13" s="44" customFormat="1" ht="72.75" thickBot="1">
      <c r="A261" s="25">
        <v>73</v>
      </c>
      <c r="B261" s="21" t="s">
        <v>130</v>
      </c>
      <c r="C261" s="23" t="s">
        <v>20</v>
      </c>
      <c r="D261" s="18">
        <v>2.29</v>
      </c>
      <c r="E261" s="18">
        <v>9.2</v>
      </c>
      <c r="F261" s="18">
        <v>10.45</v>
      </c>
      <c r="G261" s="18">
        <v>140</v>
      </c>
      <c r="H261" s="18">
        <v>0.06</v>
      </c>
      <c r="I261" s="18">
        <v>0.05</v>
      </c>
      <c r="J261" s="18">
        <v>6</v>
      </c>
      <c r="K261" s="18">
        <v>48.24</v>
      </c>
      <c r="L261" s="18">
        <v>0.08</v>
      </c>
      <c r="M261" s="2"/>
    </row>
    <row r="262" spans="1:13" s="44" customFormat="1" ht="144.75" thickBot="1">
      <c r="A262" s="15" t="s">
        <v>31</v>
      </c>
      <c r="B262" s="21" t="s">
        <v>82</v>
      </c>
      <c r="C262" s="17">
        <v>30</v>
      </c>
      <c r="D262" s="18">
        <v>2.4</v>
      </c>
      <c r="E262" s="18">
        <v>0.3</v>
      </c>
      <c r="F262" s="18">
        <v>14.46</v>
      </c>
      <c r="G262" s="18">
        <v>70.8</v>
      </c>
      <c r="H262" s="18">
        <v>0.05</v>
      </c>
      <c r="I262" s="18">
        <v>0.02</v>
      </c>
      <c r="J262" s="18">
        <v>0</v>
      </c>
      <c r="K262" s="18">
        <v>7.2</v>
      </c>
      <c r="L262" s="18">
        <v>0.6</v>
      </c>
      <c r="M262" s="2"/>
    </row>
    <row r="263" spans="1:12" ht="72.75" thickBot="1">
      <c r="A263" s="15">
        <v>15</v>
      </c>
      <c r="B263" s="21" t="s">
        <v>14</v>
      </c>
      <c r="C263" s="17">
        <v>180</v>
      </c>
      <c r="D263" s="18">
        <v>1.3</v>
      </c>
      <c r="E263" s="18">
        <v>1.3</v>
      </c>
      <c r="F263" s="18">
        <v>11.02</v>
      </c>
      <c r="G263" s="18">
        <v>58</v>
      </c>
      <c r="H263" s="36">
        <v>0.02</v>
      </c>
      <c r="I263" s="36">
        <v>0.01</v>
      </c>
      <c r="J263" s="36">
        <v>0.65</v>
      </c>
      <c r="K263" s="18">
        <v>100</v>
      </c>
      <c r="L263" s="18">
        <v>0.02</v>
      </c>
    </row>
    <row r="264" spans="1:12" ht="156" thickBot="1">
      <c r="A264" s="15" t="s">
        <v>31</v>
      </c>
      <c r="B264" s="21" t="s">
        <v>182</v>
      </c>
      <c r="C264" s="23" t="s">
        <v>114</v>
      </c>
      <c r="D264" s="18">
        <v>0.3</v>
      </c>
      <c r="E264" s="18">
        <v>0.3</v>
      </c>
      <c r="F264" s="18">
        <v>7.33</v>
      </c>
      <c r="G264" s="18">
        <v>35.16</v>
      </c>
      <c r="H264" s="18">
        <v>0.03</v>
      </c>
      <c r="I264" s="18">
        <v>0.02</v>
      </c>
      <c r="J264" s="18">
        <v>7.48</v>
      </c>
      <c r="K264" s="18">
        <v>11.97</v>
      </c>
      <c r="L264" s="18">
        <v>1.65</v>
      </c>
    </row>
    <row r="265" spans="1:12" ht="72.75" thickBot="1">
      <c r="A265" s="9"/>
      <c r="B265" s="21" t="s">
        <v>7</v>
      </c>
      <c r="C265" s="23"/>
      <c r="D265" s="18">
        <f>SUM(D261:D264)</f>
        <v>6.289999999999999</v>
      </c>
      <c r="E265" s="18">
        <f aca="true" t="shared" si="39" ref="E265:L265">SUM(E261:E264)</f>
        <v>11.100000000000001</v>
      </c>
      <c r="F265" s="18">
        <f t="shared" si="39"/>
        <v>43.26</v>
      </c>
      <c r="G265" s="18">
        <f t="shared" si="39"/>
        <v>303.96000000000004</v>
      </c>
      <c r="H265" s="18">
        <f t="shared" si="39"/>
        <v>0.16</v>
      </c>
      <c r="I265" s="18">
        <f t="shared" si="39"/>
        <v>0.1</v>
      </c>
      <c r="J265" s="18">
        <f t="shared" si="39"/>
        <v>14.13</v>
      </c>
      <c r="K265" s="18">
        <f t="shared" si="39"/>
        <v>167.41</v>
      </c>
      <c r="L265" s="18">
        <f t="shared" si="39"/>
        <v>2.3499999999999996</v>
      </c>
    </row>
    <row r="266" spans="1:12" ht="86.25" thickBot="1">
      <c r="A266" s="15"/>
      <c r="B266" s="21"/>
      <c r="C266" s="23"/>
      <c r="D266" s="5" t="s">
        <v>0</v>
      </c>
      <c r="E266" s="6" t="s">
        <v>1</v>
      </c>
      <c r="F266" s="6" t="s">
        <v>2</v>
      </c>
      <c r="G266" s="30" t="s">
        <v>3</v>
      </c>
      <c r="H266" s="7" t="s">
        <v>179</v>
      </c>
      <c r="I266" s="7" t="s">
        <v>180</v>
      </c>
      <c r="J266" s="6" t="s">
        <v>5</v>
      </c>
      <c r="K266" s="6" t="s">
        <v>19</v>
      </c>
      <c r="L266" s="6" t="s">
        <v>4</v>
      </c>
    </row>
    <row r="267" spans="1:12" ht="72.75" thickBot="1">
      <c r="A267" s="15"/>
      <c r="B267" s="31" t="s">
        <v>11</v>
      </c>
      <c r="C267" s="23"/>
      <c r="D267" s="18">
        <f aca="true" t="shared" si="40" ref="D267:L267">SUM(D242+D245+D255+D259+D265)</f>
        <v>48.809999999999995</v>
      </c>
      <c r="E267" s="18">
        <f t="shared" si="40"/>
        <v>66.4</v>
      </c>
      <c r="F267" s="18">
        <f t="shared" si="40"/>
        <v>253.71</v>
      </c>
      <c r="G267" s="18">
        <f t="shared" si="40"/>
        <v>1790.76</v>
      </c>
      <c r="H267" s="18">
        <f t="shared" si="40"/>
        <v>0.8200000000000001</v>
      </c>
      <c r="I267" s="18">
        <f t="shared" si="40"/>
        <v>0.82</v>
      </c>
      <c r="J267" s="18">
        <f t="shared" si="40"/>
        <v>57.43000000000001</v>
      </c>
      <c r="K267" s="18">
        <f t="shared" si="40"/>
        <v>716.07</v>
      </c>
      <c r="L267" s="18">
        <f t="shared" si="40"/>
        <v>11.88</v>
      </c>
    </row>
    <row r="268" spans="1:12" ht="72.75" thickBot="1">
      <c r="A268" s="15"/>
      <c r="B268" s="31" t="s">
        <v>12</v>
      </c>
      <c r="C268" s="23"/>
      <c r="D268" s="18">
        <v>51.3</v>
      </c>
      <c r="E268" s="18">
        <v>57</v>
      </c>
      <c r="F268" s="18">
        <v>247.95</v>
      </c>
      <c r="G268" s="18">
        <v>1710</v>
      </c>
      <c r="H268" s="18">
        <v>0.86</v>
      </c>
      <c r="I268" s="18">
        <v>0.95</v>
      </c>
      <c r="J268" s="18">
        <v>47.5</v>
      </c>
      <c r="K268" s="18">
        <v>855</v>
      </c>
      <c r="L268" s="18">
        <v>9.5</v>
      </c>
    </row>
    <row r="269" spans="1:12" ht="143.25" thickBot="1">
      <c r="A269" s="9"/>
      <c r="B269" s="32" t="s">
        <v>13</v>
      </c>
      <c r="C269" s="6"/>
      <c r="D269" s="19">
        <f aca="true" t="shared" si="41" ref="D269:L269">D267*100/D268</f>
        <v>95.14619883040935</v>
      </c>
      <c r="E269" s="19">
        <f t="shared" si="41"/>
        <v>116.49122807017545</v>
      </c>
      <c r="F269" s="19">
        <f t="shared" si="41"/>
        <v>102.32304900181488</v>
      </c>
      <c r="G269" s="19">
        <f t="shared" si="41"/>
        <v>104.72280701754386</v>
      </c>
      <c r="H269" s="19">
        <f t="shared" si="41"/>
        <v>95.34883720930233</v>
      </c>
      <c r="I269" s="19">
        <f t="shared" si="41"/>
        <v>86.31578947368422</v>
      </c>
      <c r="J269" s="19">
        <f t="shared" si="41"/>
        <v>120.90526315789475</v>
      </c>
      <c r="K269" s="19">
        <f t="shared" si="41"/>
        <v>83.75087719298246</v>
      </c>
      <c r="L269" s="19">
        <f t="shared" si="41"/>
        <v>125.05263157894737</v>
      </c>
    </row>
    <row r="270" spans="1:12" ht="72">
      <c r="A270" s="33"/>
      <c r="B270" s="4"/>
      <c r="C270" s="34"/>
      <c r="D270" s="35"/>
      <c r="E270" s="35"/>
      <c r="F270" s="35"/>
      <c r="G270" s="35"/>
      <c r="H270" s="35"/>
      <c r="I270" s="35"/>
      <c r="J270" s="35"/>
      <c r="K270" s="35"/>
      <c r="L270" s="35"/>
    </row>
    <row r="271" spans="1:12" ht="72">
      <c r="A271" s="33"/>
      <c r="B271" s="2" t="s">
        <v>117</v>
      </c>
      <c r="C271" s="2"/>
      <c r="E271" s="35"/>
      <c r="F271" s="35"/>
      <c r="G271" s="35"/>
      <c r="H271" s="35"/>
      <c r="I271" s="35"/>
      <c r="J271" s="35"/>
      <c r="K271" s="35"/>
      <c r="L271" s="35"/>
    </row>
    <row r="272" spans="1:12" ht="83.25">
      <c r="A272" s="33"/>
      <c r="B272" s="2" t="s">
        <v>183</v>
      </c>
      <c r="L272" s="35"/>
    </row>
    <row r="273" spans="1:12" ht="72">
      <c r="A273" s="33"/>
      <c r="B273" s="2" t="s">
        <v>116</v>
      </c>
      <c r="L273" s="35"/>
    </row>
    <row r="274" spans="1:12" ht="72">
      <c r="A274" s="33"/>
      <c r="B274" s="2" t="s">
        <v>164</v>
      </c>
      <c r="L274" s="35"/>
    </row>
    <row r="275" spans="1:12" ht="83.25">
      <c r="A275" s="33"/>
      <c r="B275" s="2" t="s">
        <v>184</v>
      </c>
      <c r="C275" s="2"/>
      <c r="E275" s="35"/>
      <c r="F275" s="35"/>
      <c r="G275" s="35"/>
      <c r="H275" s="35"/>
      <c r="I275" s="35"/>
      <c r="J275" s="35"/>
      <c r="K275" s="35"/>
      <c r="L275" s="35"/>
    </row>
    <row r="276" spans="1:12" ht="72">
      <c r="A276" s="33"/>
      <c r="B276" s="2" t="s">
        <v>176</v>
      </c>
      <c r="C276" s="2"/>
      <c r="E276" s="35"/>
      <c r="F276" s="35"/>
      <c r="G276" s="35"/>
      <c r="H276" s="35"/>
      <c r="I276" s="35"/>
      <c r="J276" s="35"/>
      <c r="K276" s="35"/>
      <c r="L276" s="35"/>
    </row>
    <row r="277" spans="1:12" ht="72">
      <c r="A277" s="33"/>
      <c r="B277" s="4"/>
      <c r="C277" s="34"/>
      <c r="D277" s="35"/>
      <c r="E277" s="35"/>
      <c r="F277" s="35"/>
      <c r="G277" s="35"/>
      <c r="H277" s="35"/>
      <c r="I277" s="35"/>
      <c r="J277" s="35"/>
      <c r="K277" s="35"/>
      <c r="L277" s="35"/>
    </row>
    <row r="278" spans="1:12" ht="72">
      <c r="A278" s="73" t="s">
        <v>75</v>
      </c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</row>
    <row r="279" spans="1:12" ht="72">
      <c r="A279" s="73" t="s">
        <v>79</v>
      </c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</row>
    <row r="280" spans="1:12" ht="72" customHeight="1">
      <c r="A280" s="79" t="s">
        <v>72</v>
      </c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</row>
    <row r="281" spans="1:12" ht="72.75" thickBot="1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</row>
    <row r="282" spans="1:12" ht="72.75" thickBot="1">
      <c r="A282" s="74" t="s">
        <v>27</v>
      </c>
      <c r="B282" s="76" t="s">
        <v>73</v>
      </c>
      <c r="C282" s="77" t="s">
        <v>15</v>
      </c>
      <c r="D282" s="67" t="s">
        <v>16</v>
      </c>
      <c r="E282" s="68"/>
      <c r="F282" s="69"/>
      <c r="G282" s="76" t="s">
        <v>74</v>
      </c>
      <c r="H282" s="67" t="s">
        <v>17</v>
      </c>
      <c r="I282" s="68"/>
      <c r="J282" s="69"/>
      <c r="K282" s="67" t="s">
        <v>18</v>
      </c>
      <c r="L282" s="69"/>
    </row>
    <row r="283" spans="1:12" ht="86.25" thickBot="1">
      <c r="A283" s="75"/>
      <c r="B283" s="64"/>
      <c r="C283" s="78"/>
      <c r="D283" s="5" t="s">
        <v>0</v>
      </c>
      <c r="E283" s="6" t="s">
        <v>1</v>
      </c>
      <c r="F283" s="6" t="s">
        <v>2</v>
      </c>
      <c r="G283" s="64"/>
      <c r="H283" s="7" t="s">
        <v>179</v>
      </c>
      <c r="I283" s="39" t="s">
        <v>180</v>
      </c>
      <c r="J283" s="6" t="s">
        <v>5</v>
      </c>
      <c r="K283" s="6" t="s">
        <v>19</v>
      </c>
      <c r="L283" s="6" t="s">
        <v>4</v>
      </c>
    </row>
    <row r="284" spans="1:12" ht="72.75" thickBot="1">
      <c r="A284" s="40">
        <v>1</v>
      </c>
      <c r="B284" s="10">
        <v>2</v>
      </c>
      <c r="C284" s="11">
        <v>3</v>
      </c>
      <c r="D284" s="41">
        <v>4</v>
      </c>
      <c r="E284" s="10">
        <v>5</v>
      </c>
      <c r="F284" s="10">
        <v>6</v>
      </c>
      <c r="G284" s="10">
        <v>7</v>
      </c>
      <c r="H284" s="42">
        <v>8</v>
      </c>
      <c r="I284" s="10">
        <v>9</v>
      </c>
      <c r="J284" s="10">
        <v>10</v>
      </c>
      <c r="K284" s="42">
        <v>11</v>
      </c>
      <c r="L284" s="10">
        <v>12</v>
      </c>
    </row>
    <row r="285" spans="1:12" ht="72.75" customHeight="1" thickBot="1">
      <c r="A285" s="67" t="s">
        <v>6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9"/>
    </row>
    <row r="286" spans="1:12" ht="72.75" thickBot="1">
      <c r="A286" s="15">
        <v>32</v>
      </c>
      <c r="B286" s="16" t="s">
        <v>41</v>
      </c>
      <c r="C286" s="17">
        <v>200</v>
      </c>
      <c r="D286" s="22">
        <v>6.21</v>
      </c>
      <c r="E286" s="22">
        <v>7.47</v>
      </c>
      <c r="F286" s="22">
        <v>25.09</v>
      </c>
      <c r="G286" s="22">
        <v>192</v>
      </c>
      <c r="H286" s="22">
        <v>0.08</v>
      </c>
      <c r="I286" s="22">
        <v>0.06</v>
      </c>
      <c r="J286" s="22">
        <v>1.95</v>
      </c>
      <c r="K286" s="22">
        <v>182.62</v>
      </c>
      <c r="L286" s="22">
        <v>0.31</v>
      </c>
    </row>
    <row r="287" spans="1:12" ht="72.75" thickBot="1">
      <c r="A287" s="15">
        <v>2</v>
      </c>
      <c r="B287" s="21" t="s">
        <v>121</v>
      </c>
      <c r="C287" s="17">
        <v>180</v>
      </c>
      <c r="D287" s="22">
        <v>1.3</v>
      </c>
      <c r="E287" s="22">
        <v>1.3</v>
      </c>
      <c r="F287" s="22">
        <v>11.2</v>
      </c>
      <c r="G287" s="22">
        <v>55</v>
      </c>
      <c r="H287" s="22">
        <v>0.02</v>
      </c>
      <c r="I287" s="22">
        <v>0.01</v>
      </c>
      <c r="J287" s="22">
        <v>0.65</v>
      </c>
      <c r="K287" s="22">
        <v>102</v>
      </c>
      <c r="L287" s="22">
        <v>0.02</v>
      </c>
    </row>
    <row r="288" spans="1:12" ht="72.75" thickBot="1">
      <c r="A288" s="15">
        <v>3</v>
      </c>
      <c r="B288" s="21" t="s">
        <v>46</v>
      </c>
      <c r="C288" s="23" t="s">
        <v>178</v>
      </c>
      <c r="D288" s="18">
        <v>4.84</v>
      </c>
      <c r="E288" s="18">
        <v>7.3</v>
      </c>
      <c r="F288" s="18">
        <v>13.8</v>
      </c>
      <c r="G288" s="18">
        <v>163</v>
      </c>
      <c r="H288" s="18">
        <v>0.03</v>
      </c>
      <c r="I288" s="18">
        <v>0.03</v>
      </c>
      <c r="J288" s="18">
        <v>0.18</v>
      </c>
      <c r="K288" s="18">
        <v>116.84</v>
      </c>
      <c r="L288" s="18">
        <v>0.46</v>
      </c>
    </row>
    <row r="289" spans="1:12" ht="72.75" thickBot="1">
      <c r="A289" s="15"/>
      <c r="B289" s="21" t="s">
        <v>7</v>
      </c>
      <c r="C289" s="23"/>
      <c r="D289" s="18">
        <f>SUM(D286:D288)</f>
        <v>12.35</v>
      </c>
      <c r="E289" s="18">
        <f aca="true" t="shared" si="42" ref="E289:L289">SUM(E286:E288)</f>
        <v>16.07</v>
      </c>
      <c r="F289" s="18">
        <f t="shared" si="42"/>
        <v>50.09</v>
      </c>
      <c r="G289" s="18">
        <f t="shared" si="42"/>
        <v>410</v>
      </c>
      <c r="H289" s="18">
        <f t="shared" si="42"/>
        <v>0.13</v>
      </c>
      <c r="I289" s="18">
        <f t="shared" si="42"/>
        <v>0.09999999999999999</v>
      </c>
      <c r="J289" s="18">
        <f t="shared" si="42"/>
        <v>2.7800000000000002</v>
      </c>
      <c r="K289" s="18">
        <f t="shared" si="42"/>
        <v>401.46000000000004</v>
      </c>
      <c r="L289" s="18">
        <f t="shared" si="42"/>
        <v>0.79</v>
      </c>
    </row>
    <row r="290" spans="1:12" ht="72.75" customHeight="1" thickBot="1">
      <c r="A290" s="67" t="s">
        <v>80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9"/>
    </row>
    <row r="291" spans="1:12" ht="72.75" thickBot="1">
      <c r="A291" s="15" t="s">
        <v>31</v>
      </c>
      <c r="B291" s="21" t="s">
        <v>81</v>
      </c>
      <c r="C291" s="24" t="s">
        <v>166</v>
      </c>
      <c r="D291" s="18">
        <v>0.19</v>
      </c>
      <c r="E291" s="18">
        <v>0.1</v>
      </c>
      <c r="F291" s="18">
        <v>9.6</v>
      </c>
      <c r="G291" s="18">
        <v>43.7</v>
      </c>
      <c r="H291" s="18">
        <v>0.01</v>
      </c>
      <c r="I291" s="18">
        <v>0.01</v>
      </c>
      <c r="J291" s="18">
        <v>1.9</v>
      </c>
      <c r="K291" s="18">
        <v>6.65</v>
      </c>
      <c r="L291" s="18">
        <v>0.19</v>
      </c>
    </row>
    <row r="292" spans="1:12" ht="72.75" thickBot="1">
      <c r="A292" s="15"/>
      <c r="B292" s="21" t="s">
        <v>7</v>
      </c>
      <c r="C292" s="23"/>
      <c r="D292" s="18">
        <f aca="true" t="shared" si="43" ref="D292:L292">SUM(D291)</f>
        <v>0.19</v>
      </c>
      <c r="E292" s="18">
        <f t="shared" si="43"/>
        <v>0.1</v>
      </c>
      <c r="F292" s="18">
        <f t="shared" si="43"/>
        <v>9.6</v>
      </c>
      <c r="G292" s="18">
        <f t="shared" si="43"/>
        <v>43.7</v>
      </c>
      <c r="H292" s="18">
        <f t="shared" si="43"/>
        <v>0.01</v>
      </c>
      <c r="I292" s="18">
        <f t="shared" si="43"/>
        <v>0.01</v>
      </c>
      <c r="J292" s="18">
        <f t="shared" si="43"/>
        <v>1.9</v>
      </c>
      <c r="K292" s="18">
        <f t="shared" si="43"/>
        <v>6.65</v>
      </c>
      <c r="L292" s="18">
        <f t="shared" si="43"/>
        <v>0.19</v>
      </c>
    </row>
    <row r="293" spans="1:12" ht="72.75" customHeight="1" thickBot="1">
      <c r="A293" s="67" t="s">
        <v>9</v>
      </c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9"/>
    </row>
    <row r="294" spans="1:12" ht="72.75" thickBot="1">
      <c r="A294" s="25">
        <v>17</v>
      </c>
      <c r="B294" s="27" t="s">
        <v>140</v>
      </c>
      <c r="C294" s="17">
        <v>60</v>
      </c>
      <c r="D294" s="18">
        <v>0.95</v>
      </c>
      <c r="E294" s="18">
        <v>6.09</v>
      </c>
      <c r="F294" s="18">
        <v>4.9</v>
      </c>
      <c r="G294" s="18">
        <v>79</v>
      </c>
      <c r="H294" s="43">
        <v>0.03</v>
      </c>
      <c r="I294" s="18">
        <v>0.02</v>
      </c>
      <c r="J294" s="18">
        <v>6.05</v>
      </c>
      <c r="K294" s="18">
        <v>14.35</v>
      </c>
      <c r="L294" s="18">
        <v>0</v>
      </c>
    </row>
    <row r="295" spans="1:12" ht="72.75" thickBot="1">
      <c r="A295" s="15">
        <v>67</v>
      </c>
      <c r="B295" s="21" t="s">
        <v>50</v>
      </c>
      <c r="C295" s="45">
        <v>250</v>
      </c>
      <c r="D295" s="18">
        <v>5.3</v>
      </c>
      <c r="E295" s="18">
        <v>6.5</v>
      </c>
      <c r="F295" s="18">
        <v>25.3</v>
      </c>
      <c r="G295" s="18">
        <v>150.3</v>
      </c>
      <c r="H295" s="18">
        <v>0.14</v>
      </c>
      <c r="I295" s="43">
        <v>0.08</v>
      </c>
      <c r="J295" s="36">
        <v>12.05</v>
      </c>
      <c r="K295" s="18">
        <v>26.62</v>
      </c>
      <c r="L295" s="19">
        <v>1.2</v>
      </c>
    </row>
    <row r="296" spans="1:12" ht="72.75" thickBot="1">
      <c r="A296" s="15">
        <v>42</v>
      </c>
      <c r="B296" s="21" t="s">
        <v>128</v>
      </c>
      <c r="C296" s="23" t="s">
        <v>101</v>
      </c>
      <c r="D296" s="18">
        <v>13.82</v>
      </c>
      <c r="E296" s="18">
        <v>16.03</v>
      </c>
      <c r="F296" s="18">
        <v>38.46</v>
      </c>
      <c r="G296" s="18">
        <v>356.58</v>
      </c>
      <c r="H296" s="18">
        <v>0.06</v>
      </c>
      <c r="I296" s="18">
        <v>0.05</v>
      </c>
      <c r="J296" s="18">
        <v>1.93</v>
      </c>
      <c r="K296" s="18">
        <v>5.51</v>
      </c>
      <c r="L296" s="18">
        <v>1.1</v>
      </c>
    </row>
    <row r="297" spans="1:12" ht="72.75" thickBot="1">
      <c r="A297" s="15">
        <v>20</v>
      </c>
      <c r="B297" s="21" t="s">
        <v>126</v>
      </c>
      <c r="C297" s="17">
        <v>200</v>
      </c>
      <c r="D297" s="18">
        <v>0</v>
      </c>
      <c r="E297" s="18">
        <v>0</v>
      </c>
      <c r="F297" s="18">
        <v>18</v>
      </c>
      <c r="G297" s="18">
        <v>60</v>
      </c>
      <c r="H297" s="18">
        <v>0</v>
      </c>
      <c r="I297" s="18">
        <v>0</v>
      </c>
      <c r="J297" s="18">
        <v>0</v>
      </c>
      <c r="K297" s="18">
        <v>0.48</v>
      </c>
      <c r="L297" s="18">
        <v>0.07</v>
      </c>
    </row>
    <row r="298" spans="1:12" ht="144.75" thickBot="1">
      <c r="A298" s="15" t="s">
        <v>31</v>
      </c>
      <c r="B298" s="21" t="s">
        <v>82</v>
      </c>
      <c r="C298" s="17">
        <v>45</v>
      </c>
      <c r="D298" s="18">
        <v>3.6</v>
      </c>
      <c r="E298" s="18">
        <v>0.45</v>
      </c>
      <c r="F298" s="18">
        <v>21.69</v>
      </c>
      <c r="G298" s="18">
        <v>106.2</v>
      </c>
      <c r="H298" s="18">
        <v>0.07</v>
      </c>
      <c r="I298" s="18">
        <v>0.03</v>
      </c>
      <c r="J298" s="18">
        <v>0</v>
      </c>
      <c r="K298" s="18">
        <v>10.8</v>
      </c>
      <c r="L298" s="18">
        <v>0.9</v>
      </c>
    </row>
    <row r="299" spans="1:12" ht="144.75" thickBot="1">
      <c r="A299" s="15" t="s">
        <v>31</v>
      </c>
      <c r="B299" s="21" t="s">
        <v>94</v>
      </c>
      <c r="C299" s="17">
        <v>50</v>
      </c>
      <c r="D299" s="18">
        <v>2.8</v>
      </c>
      <c r="E299" s="18">
        <v>0.6</v>
      </c>
      <c r="F299" s="18">
        <v>24.7</v>
      </c>
      <c r="G299" s="18">
        <v>116</v>
      </c>
      <c r="H299" s="18">
        <v>0.06</v>
      </c>
      <c r="I299" s="18">
        <v>0.02</v>
      </c>
      <c r="J299" s="18">
        <v>0</v>
      </c>
      <c r="K299" s="18">
        <v>12</v>
      </c>
      <c r="L299" s="18">
        <v>1.6</v>
      </c>
    </row>
    <row r="300" spans="1:12" ht="72.75" thickBot="1">
      <c r="A300" s="25"/>
      <c r="B300" s="27" t="s">
        <v>25</v>
      </c>
      <c r="C300" s="17"/>
      <c r="D300" s="22">
        <f>SUM(D294:D299)</f>
        <v>26.470000000000002</v>
      </c>
      <c r="E300" s="22">
        <f aca="true" t="shared" si="44" ref="E300:L300">SUM(E294:E299)</f>
        <v>29.67</v>
      </c>
      <c r="F300" s="22">
        <f t="shared" si="44"/>
        <v>133.04999999999998</v>
      </c>
      <c r="G300" s="22">
        <f t="shared" si="44"/>
        <v>868.08</v>
      </c>
      <c r="H300" s="22">
        <f t="shared" si="44"/>
        <v>0.36000000000000004</v>
      </c>
      <c r="I300" s="22">
        <f t="shared" si="44"/>
        <v>0.2</v>
      </c>
      <c r="J300" s="22">
        <f t="shared" si="44"/>
        <v>20.03</v>
      </c>
      <c r="K300" s="22">
        <f t="shared" si="44"/>
        <v>69.75999999999999</v>
      </c>
      <c r="L300" s="22">
        <f t="shared" si="44"/>
        <v>4.869999999999999</v>
      </c>
    </row>
    <row r="301" spans="1:12" ht="72.75" customHeight="1" thickBot="1">
      <c r="A301" s="67" t="s">
        <v>24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9"/>
    </row>
    <row r="302" spans="1:12" ht="72.75" thickBot="1">
      <c r="A302" s="15">
        <v>21</v>
      </c>
      <c r="B302" s="28" t="s">
        <v>26</v>
      </c>
      <c r="C302" s="23" t="s">
        <v>22</v>
      </c>
      <c r="D302" s="22">
        <v>4.35</v>
      </c>
      <c r="E302" s="22">
        <v>4.8</v>
      </c>
      <c r="F302" s="22">
        <v>6</v>
      </c>
      <c r="G302" s="22">
        <v>88.5</v>
      </c>
      <c r="H302" s="22">
        <v>0.04</v>
      </c>
      <c r="I302" s="22">
        <v>0.26</v>
      </c>
      <c r="J302" s="22">
        <v>1.05</v>
      </c>
      <c r="K302" s="22">
        <v>180</v>
      </c>
      <c r="L302" s="22">
        <v>0.15</v>
      </c>
    </row>
    <row r="303" spans="1:12" ht="216.75" thickBot="1">
      <c r="A303" s="15" t="s">
        <v>31</v>
      </c>
      <c r="B303" s="21" t="s">
        <v>125</v>
      </c>
      <c r="C303" s="23" t="s">
        <v>174</v>
      </c>
      <c r="D303" s="18">
        <v>1.2</v>
      </c>
      <c r="E303" s="18">
        <v>1.6</v>
      </c>
      <c r="F303" s="18">
        <v>28</v>
      </c>
      <c r="G303" s="18">
        <v>116.24</v>
      </c>
      <c r="H303" s="18">
        <v>0.03</v>
      </c>
      <c r="I303" s="18">
        <v>0.01</v>
      </c>
      <c r="J303" s="18">
        <v>0</v>
      </c>
      <c r="K303" s="18">
        <v>4.8</v>
      </c>
      <c r="L303" s="18">
        <v>0.32</v>
      </c>
    </row>
    <row r="304" spans="1:12" ht="72.75" thickBot="1">
      <c r="A304" s="15"/>
      <c r="B304" s="21" t="s">
        <v>7</v>
      </c>
      <c r="C304" s="17"/>
      <c r="D304" s="18">
        <f>SUM(D302:D303)</f>
        <v>5.55</v>
      </c>
      <c r="E304" s="18">
        <f aca="true" t="shared" si="45" ref="E304:L304">SUM(E302:E303)</f>
        <v>6.4</v>
      </c>
      <c r="F304" s="18">
        <f t="shared" si="45"/>
        <v>34</v>
      </c>
      <c r="G304" s="18">
        <f t="shared" si="45"/>
        <v>204.74</v>
      </c>
      <c r="H304" s="18">
        <f t="shared" si="45"/>
        <v>0.07</v>
      </c>
      <c r="I304" s="18">
        <f t="shared" si="45"/>
        <v>0.27</v>
      </c>
      <c r="J304" s="18">
        <f t="shared" si="45"/>
        <v>1.05</v>
      </c>
      <c r="K304" s="18">
        <f t="shared" si="45"/>
        <v>184.8</v>
      </c>
      <c r="L304" s="18">
        <f t="shared" si="45"/>
        <v>0.47</v>
      </c>
    </row>
    <row r="305" spans="1:12" ht="72.75" customHeight="1" thickBot="1">
      <c r="A305" s="70" t="s">
        <v>181</v>
      </c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2"/>
    </row>
    <row r="306" spans="1:12" ht="144.75" thickBot="1">
      <c r="A306" s="25">
        <v>55</v>
      </c>
      <c r="B306" s="21" t="s">
        <v>87</v>
      </c>
      <c r="C306" s="23" t="s">
        <v>133</v>
      </c>
      <c r="D306" s="18">
        <v>17.58</v>
      </c>
      <c r="E306" s="18">
        <v>23.29</v>
      </c>
      <c r="F306" s="18">
        <v>33.2</v>
      </c>
      <c r="G306" s="18">
        <v>420</v>
      </c>
      <c r="H306" s="18">
        <v>0.08</v>
      </c>
      <c r="I306" s="18">
        <v>0.07</v>
      </c>
      <c r="J306" s="18">
        <v>0.36</v>
      </c>
      <c r="K306" s="18">
        <v>206.32</v>
      </c>
      <c r="L306" s="18">
        <v>0.9</v>
      </c>
    </row>
    <row r="307" spans="1:12" ht="72.75" thickBot="1">
      <c r="A307" s="25">
        <v>13</v>
      </c>
      <c r="B307" s="29" t="s">
        <v>8</v>
      </c>
      <c r="C307" s="24" t="s">
        <v>97</v>
      </c>
      <c r="D307" s="18">
        <v>0</v>
      </c>
      <c r="E307" s="18">
        <v>0</v>
      </c>
      <c r="F307" s="18">
        <v>11.98</v>
      </c>
      <c r="G307" s="18">
        <v>43</v>
      </c>
      <c r="H307" s="18">
        <v>0</v>
      </c>
      <c r="I307" s="18">
        <v>0</v>
      </c>
      <c r="J307" s="18">
        <v>0</v>
      </c>
      <c r="K307" s="18">
        <v>0.35</v>
      </c>
      <c r="L307" s="18">
        <v>0.06</v>
      </c>
    </row>
    <row r="308" spans="1:12" ht="156" thickBot="1">
      <c r="A308" s="15" t="s">
        <v>31</v>
      </c>
      <c r="B308" s="21" t="s">
        <v>182</v>
      </c>
      <c r="C308" s="23" t="s">
        <v>114</v>
      </c>
      <c r="D308" s="18">
        <v>0.3</v>
      </c>
      <c r="E308" s="18">
        <v>0.3</v>
      </c>
      <c r="F308" s="18">
        <v>7.33</v>
      </c>
      <c r="G308" s="18">
        <v>35.16</v>
      </c>
      <c r="H308" s="18">
        <v>0.03</v>
      </c>
      <c r="I308" s="18">
        <v>0.02</v>
      </c>
      <c r="J308" s="18">
        <v>7.48</v>
      </c>
      <c r="K308" s="18">
        <v>11.97</v>
      </c>
      <c r="L308" s="18">
        <v>1.65</v>
      </c>
    </row>
    <row r="309" spans="1:12" ht="72.75" thickBot="1">
      <c r="A309" s="9"/>
      <c r="B309" s="21" t="s">
        <v>7</v>
      </c>
      <c r="C309" s="23"/>
      <c r="D309" s="18">
        <f>SUM(D306:D308)</f>
        <v>17.88</v>
      </c>
      <c r="E309" s="18">
        <f aca="true" t="shared" si="46" ref="E309:L309">SUM(E306:E308)</f>
        <v>23.59</v>
      </c>
      <c r="F309" s="18">
        <f t="shared" si="46"/>
        <v>52.510000000000005</v>
      </c>
      <c r="G309" s="18">
        <f t="shared" si="46"/>
        <v>498.15999999999997</v>
      </c>
      <c r="H309" s="18">
        <f t="shared" si="46"/>
        <v>0.11</v>
      </c>
      <c r="I309" s="18">
        <f t="shared" si="46"/>
        <v>0.09000000000000001</v>
      </c>
      <c r="J309" s="18">
        <f t="shared" si="46"/>
        <v>7.840000000000001</v>
      </c>
      <c r="K309" s="18">
        <f t="shared" si="46"/>
        <v>218.64</v>
      </c>
      <c r="L309" s="18">
        <f t="shared" si="46"/>
        <v>2.61</v>
      </c>
    </row>
    <row r="310" spans="1:12" ht="86.25" thickBot="1">
      <c r="A310" s="15"/>
      <c r="B310" s="21"/>
      <c r="C310" s="23"/>
      <c r="D310" s="5" t="s">
        <v>0</v>
      </c>
      <c r="E310" s="6" t="s">
        <v>1</v>
      </c>
      <c r="F310" s="6" t="s">
        <v>2</v>
      </c>
      <c r="G310" s="30" t="s">
        <v>3</v>
      </c>
      <c r="H310" s="7" t="s">
        <v>179</v>
      </c>
      <c r="I310" s="7" t="s">
        <v>180</v>
      </c>
      <c r="J310" s="6" t="s">
        <v>5</v>
      </c>
      <c r="K310" s="6" t="s">
        <v>19</v>
      </c>
      <c r="L310" s="6" t="s">
        <v>4</v>
      </c>
    </row>
    <row r="311" spans="1:12" ht="72.75" thickBot="1">
      <c r="A311" s="15"/>
      <c r="B311" s="31" t="s">
        <v>11</v>
      </c>
      <c r="C311" s="23"/>
      <c r="D311" s="18">
        <f aca="true" t="shared" si="47" ref="D311:L311">SUM(D289+D292+D300+D304+D309)</f>
        <v>62.44</v>
      </c>
      <c r="E311" s="18">
        <f t="shared" si="47"/>
        <v>75.83</v>
      </c>
      <c r="F311" s="18">
        <f t="shared" si="47"/>
        <v>279.25</v>
      </c>
      <c r="G311" s="18">
        <f t="shared" si="47"/>
        <v>2024.6799999999998</v>
      </c>
      <c r="H311" s="18">
        <f t="shared" si="47"/>
        <v>0.68</v>
      </c>
      <c r="I311" s="18">
        <f t="shared" si="47"/>
        <v>0.67</v>
      </c>
      <c r="J311" s="18">
        <f t="shared" si="47"/>
        <v>33.6</v>
      </c>
      <c r="K311" s="18">
        <f t="shared" si="47"/>
        <v>881.3100000000001</v>
      </c>
      <c r="L311" s="18">
        <f t="shared" si="47"/>
        <v>8.93</v>
      </c>
    </row>
    <row r="312" spans="1:12" ht="72.75" thickBot="1">
      <c r="A312" s="15"/>
      <c r="B312" s="31" t="s">
        <v>12</v>
      </c>
      <c r="C312" s="23"/>
      <c r="D312" s="18">
        <v>51.3</v>
      </c>
      <c r="E312" s="18">
        <v>57</v>
      </c>
      <c r="F312" s="18">
        <v>247.95</v>
      </c>
      <c r="G312" s="18">
        <v>1710</v>
      </c>
      <c r="H312" s="18">
        <v>0.86</v>
      </c>
      <c r="I312" s="18">
        <v>0.95</v>
      </c>
      <c r="J312" s="18">
        <v>47.5</v>
      </c>
      <c r="K312" s="18">
        <v>855</v>
      </c>
      <c r="L312" s="18">
        <v>9.5</v>
      </c>
    </row>
    <row r="313" spans="1:12" ht="143.25" thickBot="1">
      <c r="A313" s="9"/>
      <c r="B313" s="32" t="s">
        <v>13</v>
      </c>
      <c r="C313" s="6"/>
      <c r="D313" s="19">
        <f aca="true" t="shared" si="48" ref="D313:L313">D311*100/D312</f>
        <v>121.71539961013646</v>
      </c>
      <c r="E313" s="19">
        <f t="shared" si="48"/>
        <v>133.03508771929825</v>
      </c>
      <c r="F313" s="19">
        <f t="shared" si="48"/>
        <v>112.62351280500101</v>
      </c>
      <c r="G313" s="19">
        <f t="shared" si="48"/>
        <v>118.40233918128654</v>
      </c>
      <c r="H313" s="19">
        <f t="shared" si="48"/>
        <v>79.06976744186046</v>
      </c>
      <c r="I313" s="19">
        <f t="shared" si="48"/>
        <v>70.52631578947368</v>
      </c>
      <c r="J313" s="19">
        <f t="shared" si="48"/>
        <v>70.73684210526316</v>
      </c>
      <c r="K313" s="19">
        <f t="shared" si="48"/>
        <v>103.07719298245614</v>
      </c>
      <c r="L313" s="19">
        <f t="shared" si="48"/>
        <v>94</v>
      </c>
    </row>
    <row r="314" spans="1:12" ht="72">
      <c r="A314" s="33"/>
      <c r="B314" s="4"/>
      <c r="C314" s="34"/>
      <c r="D314" s="35"/>
      <c r="E314" s="35"/>
      <c r="F314" s="35"/>
      <c r="G314" s="35"/>
      <c r="H314" s="35"/>
      <c r="I314" s="35"/>
      <c r="J314" s="35"/>
      <c r="K314" s="35"/>
      <c r="L314" s="35"/>
    </row>
    <row r="315" spans="1:12" ht="72">
      <c r="A315" s="33"/>
      <c r="B315" s="2" t="s">
        <v>117</v>
      </c>
      <c r="C315" s="2"/>
      <c r="E315" s="35"/>
      <c r="F315" s="35"/>
      <c r="G315" s="35"/>
      <c r="H315" s="35"/>
      <c r="I315" s="35"/>
      <c r="J315" s="35"/>
      <c r="K315" s="35"/>
      <c r="L315" s="35"/>
    </row>
    <row r="316" spans="1:12" ht="83.25">
      <c r="A316" s="33"/>
      <c r="B316" s="2" t="s">
        <v>183</v>
      </c>
      <c r="L316" s="35"/>
    </row>
    <row r="317" spans="1:12" ht="72">
      <c r="A317" s="33"/>
      <c r="B317" s="2" t="s">
        <v>116</v>
      </c>
      <c r="L317" s="35"/>
    </row>
    <row r="318" spans="1:12" ht="72">
      <c r="A318" s="33"/>
      <c r="B318" s="2" t="s">
        <v>164</v>
      </c>
      <c r="L318" s="35"/>
    </row>
    <row r="319" spans="1:12" ht="83.25">
      <c r="A319" s="33"/>
      <c r="B319" s="2" t="s">
        <v>184</v>
      </c>
      <c r="C319" s="2"/>
      <c r="E319" s="35"/>
      <c r="F319" s="35"/>
      <c r="G319" s="35"/>
      <c r="H319" s="35"/>
      <c r="I319" s="35"/>
      <c r="J319" s="35"/>
      <c r="K319" s="35"/>
      <c r="L319" s="35"/>
    </row>
    <row r="320" spans="1:12" ht="72">
      <c r="A320" s="33"/>
      <c r="B320" s="2" t="s">
        <v>176</v>
      </c>
      <c r="C320" s="2"/>
      <c r="E320" s="35"/>
      <c r="F320" s="35"/>
      <c r="G320" s="35"/>
      <c r="H320" s="35"/>
      <c r="I320" s="35"/>
      <c r="J320" s="35"/>
      <c r="K320" s="35"/>
      <c r="L320" s="35"/>
    </row>
    <row r="321" spans="1:12" ht="72">
      <c r="A321" s="33"/>
      <c r="B321" s="4"/>
      <c r="C321" s="34"/>
      <c r="D321" s="35"/>
      <c r="E321" s="35"/>
      <c r="F321" s="35"/>
      <c r="G321" s="35"/>
      <c r="H321" s="35"/>
      <c r="I321" s="35"/>
      <c r="J321" s="35"/>
      <c r="K321" s="35"/>
      <c r="L321" s="35"/>
    </row>
    <row r="322" spans="1:12" ht="72">
      <c r="A322" s="73" t="s">
        <v>76</v>
      </c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</row>
    <row r="323" spans="1:12" ht="72">
      <c r="A323" s="73" t="s">
        <v>79</v>
      </c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</row>
    <row r="324" spans="1:12" ht="72" customHeight="1">
      <c r="A324" s="79" t="s">
        <v>72</v>
      </c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</row>
    <row r="325" spans="1:12" ht="72.75" thickBot="1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</row>
    <row r="326" spans="1:12" ht="72.75" thickBot="1">
      <c r="A326" s="74" t="s">
        <v>27</v>
      </c>
      <c r="B326" s="76" t="s">
        <v>73</v>
      </c>
      <c r="C326" s="77" t="s">
        <v>15</v>
      </c>
      <c r="D326" s="67" t="s">
        <v>16</v>
      </c>
      <c r="E326" s="68"/>
      <c r="F326" s="69"/>
      <c r="G326" s="76" t="s">
        <v>74</v>
      </c>
      <c r="H326" s="67" t="s">
        <v>17</v>
      </c>
      <c r="I326" s="68"/>
      <c r="J326" s="69"/>
      <c r="K326" s="67" t="s">
        <v>18</v>
      </c>
      <c r="L326" s="69"/>
    </row>
    <row r="327" spans="1:12" ht="86.25" thickBot="1">
      <c r="A327" s="75"/>
      <c r="B327" s="64"/>
      <c r="C327" s="78"/>
      <c r="D327" s="5" t="s">
        <v>0</v>
      </c>
      <c r="E327" s="6" t="s">
        <v>1</v>
      </c>
      <c r="F327" s="6" t="s">
        <v>2</v>
      </c>
      <c r="G327" s="64"/>
      <c r="H327" s="7" t="s">
        <v>179</v>
      </c>
      <c r="I327" s="39" t="s">
        <v>180</v>
      </c>
      <c r="J327" s="6" t="s">
        <v>5</v>
      </c>
      <c r="K327" s="6" t="s">
        <v>19</v>
      </c>
      <c r="L327" s="6" t="s">
        <v>4</v>
      </c>
    </row>
    <row r="328" spans="1:12" ht="72.75" thickBot="1">
      <c r="A328" s="40">
        <v>1</v>
      </c>
      <c r="B328" s="10">
        <v>2</v>
      </c>
      <c r="C328" s="11">
        <v>3</v>
      </c>
      <c r="D328" s="41">
        <v>4</v>
      </c>
      <c r="E328" s="10">
        <v>5</v>
      </c>
      <c r="F328" s="10">
        <v>6</v>
      </c>
      <c r="G328" s="10">
        <v>7</v>
      </c>
      <c r="H328" s="42">
        <v>8</v>
      </c>
      <c r="I328" s="10">
        <v>9</v>
      </c>
      <c r="J328" s="10">
        <v>10</v>
      </c>
      <c r="K328" s="42">
        <v>11</v>
      </c>
      <c r="L328" s="10">
        <v>12</v>
      </c>
    </row>
    <row r="329" spans="1:12" ht="72.75" customHeight="1" thickBot="1">
      <c r="A329" s="67" t="s">
        <v>6</v>
      </c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9"/>
    </row>
    <row r="330" spans="1:12" ht="72.75" thickBot="1">
      <c r="A330" s="25">
        <v>37</v>
      </c>
      <c r="B330" s="27" t="s">
        <v>42</v>
      </c>
      <c r="C330" s="17">
        <v>100</v>
      </c>
      <c r="D330" s="22">
        <v>5.63</v>
      </c>
      <c r="E330" s="22">
        <v>7.25</v>
      </c>
      <c r="F330" s="22">
        <v>32.45</v>
      </c>
      <c r="G330" s="22">
        <v>255</v>
      </c>
      <c r="H330" s="22">
        <v>0.05</v>
      </c>
      <c r="I330" s="22">
        <v>0.09</v>
      </c>
      <c r="J330" s="22">
        <v>0.49</v>
      </c>
      <c r="K330" s="22">
        <v>80.54</v>
      </c>
      <c r="L330" s="22">
        <v>0.5</v>
      </c>
    </row>
    <row r="331" spans="1:12" ht="144.75" thickBot="1">
      <c r="A331" s="25">
        <v>38</v>
      </c>
      <c r="B331" s="21" t="s">
        <v>138</v>
      </c>
      <c r="C331" s="23" t="s">
        <v>40</v>
      </c>
      <c r="D331" s="18">
        <v>3</v>
      </c>
      <c r="E331" s="18">
        <v>0.12</v>
      </c>
      <c r="F331" s="18">
        <v>4.98</v>
      </c>
      <c r="G331" s="18">
        <v>33</v>
      </c>
      <c r="H331" s="18">
        <v>0.2</v>
      </c>
      <c r="I331" s="18">
        <v>0.11</v>
      </c>
      <c r="J331" s="18">
        <v>6</v>
      </c>
      <c r="K331" s="18">
        <v>15.6</v>
      </c>
      <c r="L331" s="18">
        <v>0.42</v>
      </c>
    </row>
    <row r="332" spans="1:12" ht="72.75" thickBot="1">
      <c r="A332" s="15">
        <v>15</v>
      </c>
      <c r="B332" s="21" t="s">
        <v>14</v>
      </c>
      <c r="C332" s="17">
        <v>180</v>
      </c>
      <c r="D332" s="18">
        <v>1.3</v>
      </c>
      <c r="E332" s="18">
        <v>1.3</v>
      </c>
      <c r="F332" s="18">
        <v>11.02</v>
      </c>
      <c r="G332" s="18">
        <v>58</v>
      </c>
      <c r="H332" s="36">
        <v>0.02</v>
      </c>
      <c r="I332" s="36">
        <v>0.01</v>
      </c>
      <c r="J332" s="36">
        <v>0.65</v>
      </c>
      <c r="K332" s="18">
        <v>100</v>
      </c>
      <c r="L332" s="18">
        <v>0.02</v>
      </c>
    </row>
    <row r="333" spans="1:12" ht="72.75" thickBot="1">
      <c r="A333" s="15">
        <v>16</v>
      </c>
      <c r="B333" s="21" t="s">
        <v>43</v>
      </c>
      <c r="C333" s="24" t="s">
        <v>147</v>
      </c>
      <c r="D333" s="18">
        <v>2.31</v>
      </c>
      <c r="E333" s="18">
        <v>6.01</v>
      </c>
      <c r="F333" s="18">
        <v>14.64</v>
      </c>
      <c r="G333" s="18">
        <v>123</v>
      </c>
      <c r="H333" s="18">
        <v>0.03</v>
      </c>
      <c r="I333" s="18">
        <v>0.02</v>
      </c>
      <c r="J333" s="18">
        <v>0</v>
      </c>
      <c r="K333" s="18">
        <v>6.84</v>
      </c>
      <c r="L333" s="18">
        <v>0.34</v>
      </c>
    </row>
    <row r="334" spans="1:12" ht="72.75" thickBot="1">
      <c r="A334" s="15"/>
      <c r="B334" s="21" t="s">
        <v>7</v>
      </c>
      <c r="C334" s="23"/>
      <c r="D334" s="18">
        <f>SUM(D330:D333)</f>
        <v>12.24</v>
      </c>
      <c r="E334" s="18">
        <f aca="true" t="shared" si="49" ref="E334:L334">SUM(E330:E333)</f>
        <v>14.68</v>
      </c>
      <c r="F334" s="18">
        <f t="shared" si="49"/>
        <v>63.09</v>
      </c>
      <c r="G334" s="18">
        <f t="shared" si="49"/>
        <v>469</v>
      </c>
      <c r="H334" s="18">
        <f t="shared" si="49"/>
        <v>0.30000000000000004</v>
      </c>
      <c r="I334" s="18">
        <f t="shared" si="49"/>
        <v>0.23</v>
      </c>
      <c r="J334" s="18">
        <f t="shared" si="49"/>
        <v>7.140000000000001</v>
      </c>
      <c r="K334" s="18">
        <f t="shared" si="49"/>
        <v>202.98</v>
      </c>
      <c r="L334" s="18">
        <f t="shared" si="49"/>
        <v>1.28</v>
      </c>
    </row>
    <row r="335" spans="1:12" ht="72.75" customHeight="1" thickBot="1">
      <c r="A335" s="67" t="s">
        <v>80</v>
      </c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9"/>
    </row>
    <row r="336" spans="1:12" ht="72.75" thickBot="1">
      <c r="A336" s="15" t="s">
        <v>31</v>
      </c>
      <c r="B336" s="21" t="s">
        <v>81</v>
      </c>
      <c r="C336" s="24" t="s">
        <v>166</v>
      </c>
      <c r="D336" s="18">
        <v>0.19</v>
      </c>
      <c r="E336" s="18">
        <v>0.1</v>
      </c>
      <c r="F336" s="18">
        <v>9.6</v>
      </c>
      <c r="G336" s="18">
        <v>43.7</v>
      </c>
      <c r="H336" s="18">
        <v>0.01</v>
      </c>
      <c r="I336" s="18">
        <v>0.01</v>
      </c>
      <c r="J336" s="18">
        <v>1.9</v>
      </c>
      <c r="K336" s="18">
        <v>6.65</v>
      </c>
      <c r="L336" s="18">
        <v>0.19</v>
      </c>
    </row>
    <row r="337" spans="1:12" ht="72.75" thickBot="1">
      <c r="A337" s="15"/>
      <c r="B337" s="21" t="s">
        <v>7</v>
      </c>
      <c r="C337" s="23"/>
      <c r="D337" s="18">
        <f aca="true" t="shared" si="50" ref="D337:L337">SUM(D336)</f>
        <v>0.19</v>
      </c>
      <c r="E337" s="18">
        <f t="shared" si="50"/>
        <v>0.1</v>
      </c>
      <c r="F337" s="18">
        <f t="shared" si="50"/>
        <v>9.6</v>
      </c>
      <c r="G337" s="18">
        <f t="shared" si="50"/>
        <v>43.7</v>
      </c>
      <c r="H337" s="18">
        <f t="shared" si="50"/>
        <v>0.01</v>
      </c>
      <c r="I337" s="18">
        <f t="shared" si="50"/>
        <v>0.01</v>
      </c>
      <c r="J337" s="18">
        <f t="shared" si="50"/>
        <v>1.9</v>
      </c>
      <c r="K337" s="18">
        <f t="shared" si="50"/>
        <v>6.65</v>
      </c>
      <c r="L337" s="18">
        <f t="shared" si="50"/>
        <v>0.19</v>
      </c>
    </row>
    <row r="338" spans="1:12" ht="72.75" customHeight="1" thickBot="1">
      <c r="A338" s="67" t="s">
        <v>9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9"/>
    </row>
    <row r="339" spans="1:12" ht="72.75" thickBot="1">
      <c r="A339" s="25">
        <v>82</v>
      </c>
      <c r="B339" s="21" t="s">
        <v>132</v>
      </c>
      <c r="C339" s="24" t="s">
        <v>40</v>
      </c>
      <c r="D339" s="18">
        <v>1.05</v>
      </c>
      <c r="E339" s="18">
        <v>4.84</v>
      </c>
      <c r="F339" s="18">
        <v>6.05</v>
      </c>
      <c r="G339" s="18">
        <v>73.33</v>
      </c>
      <c r="H339" s="18">
        <v>0.03</v>
      </c>
      <c r="I339" s="18">
        <v>0.03</v>
      </c>
      <c r="J339" s="18">
        <v>6.4</v>
      </c>
      <c r="K339" s="18">
        <v>20.11</v>
      </c>
      <c r="L339" s="18">
        <v>0.8</v>
      </c>
    </row>
    <row r="340" spans="1:12" ht="144.75" thickBot="1">
      <c r="A340" s="15">
        <v>34</v>
      </c>
      <c r="B340" s="21" t="s">
        <v>45</v>
      </c>
      <c r="C340" s="24" t="s">
        <v>103</v>
      </c>
      <c r="D340" s="18">
        <v>3.68</v>
      </c>
      <c r="E340" s="18">
        <v>7.07</v>
      </c>
      <c r="F340" s="18">
        <v>8.58</v>
      </c>
      <c r="G340" s="18">
        <v>118</v>
      </c>
      <c r="H340" s="18">
        <v>0.06</v>
      </c>
      <c r="I340" s="18">
        <v>0.04</v>
      </c>
      <c r="J340" s="18">
        <v>19.41</v>
      </c>
      <c r="K340" s="18">
        <v>46.81</v>
      </c>
      <c r="L340" s="18">
        <v>0.85</v>
      </c>
    </row>
    <row r="341" spans="1:12" ht="72.75" thickBot="1">
      <c r="A341" s="15">
        <v>93</v>
      </c>
      <c r="B341" s="21" t="s">
        <v>129</v>
      </c>
      <c r="C341" s="17">
        <v>70</v>
      </c>
      <c r="D341" s="18">
        <v>8.26</v>
      </c>
      <c r="E341" s="18">
        <v>7.79</v>
      </c>
      <c r="F341" s="18">
        <v>1.85</v>
      </c>
      <c r="G341" s="18">
        <v>113.31</v>
      </c>
      <c r="H341" s="18">
        <v>0.11</v>
      </c>
      <c r="I341" s="18">
        <v>0.2</v>
      </c>
      <c r="J341" s="18">
        <v>8.22</v>
      </c>
      <c r="K341" s="18">
        <v>12.38</v>
      </c>
      <c r="L341" s="18">
        <v>0.88</v>
      </c>
    </row>
    <row r="342" spans="1:12" ht="72.75" thickBot="1">
      <c r="A342" s="15">
        <v>65</v>
      </c>
      <c r="B342" s="21" t="s">
        <v>51</v>
      </c>
      <c r="C342" s="17">
        <v>150</v>
      </c>
      <c r="D342" s="18">
        <v>4.5</v>
      </c>
      <c r="E342" s="18">
        <v>6.4</v>
      </c>
      <c r="F342" s="18">
        <v>21.9</v>
      </c>
      <c r="G342" s="18">
        <v>263</v>
      </c>
      <c r="H342" s="18">
        <v>0.06</v>
      </c>
      <c r="I342" s="18">
        <v>0.07</v>
      </c>
      <c r="J342" s="18">
        <v>0</v>
      </c>
      <c r="K342" s="18">
        <v>24.93</v>
      </c>
      <c r="L342" s="18">
        <v>0.09</v>
      </c>
    </row>
    <row r="343" spans="1:12" ht="72.75" thickBot="1">
      <c r="A343" s="15">
        <v>54</v>
      </c>
      <c r="B343" s="21" t="s">
        <v>61</v>
      </c>
      <c r="C343" s="17">
        <v>200</v>
      </c>
      <c r="D343" s="18">
        <v>0.16</v>
      </c>
      <c r="E343" s="18">
        <v>0.16</v>
      </c>
      <c r="F343" s="18">
        <v>15.89</v>
      </c>
      <c r="G343" s="18">
        <v>60</v>
      </c>
      <c r="H343" s="18">
        <v>0.013</v>
      </c>
      <c r="I343" s="18">
        <v>0.013</v>
      </c>
      <c r="J343" s="18">
        <v>6.6</v>
      </c>
      <c r="K343" s="18">
        <v>6.64</v>
      </c>
      <c r="L343" s="18">
        <v>0.92</v>
      </c>
    </row>
    <row r="344" spans="1:12" ht="144.75" thickBot="1">
      <c r="A344" s="15" t="s">
        <v>31</v>
      </c>
      <c r="B344" s="21" t="s">
        <v>82</v>
      </c>
      <c r="C344" s="17">
        <v>35</v>
      </c>
      <c r="D344" s="18">
        <v>2.8</v>
      </c>
      <c r="E344" s="18">
        <v>0.35</v>
      </c>
      <c r="F344" s="18">
        <v>16.87</v>
      </c>
      <c r="G344" s="18">
        <v>82.6</v>
      </c>
      <c r="H344" s="18">
        <v>0.05</v>
      </c>
      <c r="I344" s="18">
        <v>0.02</v>
      </c>
      <c r="J344" s="18">
        <v>0</v>
      </c>
      <c r="K344" s="18">
        <v>8.4</v>
      </c>
      <c r="L344" s="18">
        <v>0.7</v>
      </c>
    </row>
    <row r="345" spans="1:12" ht="144.75" thickBot="1">
      <c r="A345" s="15" t="s">
        <v>31</v>
      </c>
      <c r="B345" s="21" t="s">
        <v>94</v>
      </c>
      <c r="C345" s="17">
        <v>50</v>
      </c>
      <c r="D345" s="18">
        <v>2.8</v>
      </c>
      <c r="E345" s="18">
        <v>0.6</v>
      </c>
      <c r="F345" s="18">
        <v>24.7</v>
      </c>
      <c r="G345" s="18">
        <v>116</v>
      </c>
      <c r="H345" s="18">
        <v>0.06</v>
      </c>
      <c r="I345" s="18">
        <v>0.02</v>
      </c>
      <c r="J345" s="18">
        <v>0</v>
      </c>
      <c r="K345" s="18">
        <v>12</v>
      </c>
      <c r="L345" s="18">
        <v>1.6</v>
      </c>
    </row>
    <row r="346" spans="1:13" ht="72.75" thickBot="1">
      <c r="A346" s="25"/>
      <c r="B346" s="27" t="s">
        <v>25</v>
      </c>
      <c r="C346" s="17"/>
      <c r="D346" s="22">
        <f>SUM(D339:D345)</f>
        <v>23.250000000000004</v>
      </c>
      <c r="E346" s="22">
        <f aca="true" t="shared" si="51" ref="E346:L346">SUM(E339:E345)</f>
        <v>27.210000000000004</v>
      </c>
      <c r="F346" s="22">
        <f t="shared" si="51"/>
        <v>95.84</v>
      </c>
      <c r="G346" s="22">
        <f t="shared" si="51"/>
        <v>826.24</v>
      </c>
      <c r="H346" s="22">
        <f t="shared" si="51"/>
        <v>0.383</v>
      </c>
      <c r="I346" s="22">
        <f t="shared" si="51"/>
        <v>0.39300000000000007</v>
      </c>
      <c r="J346" s="22">
        <f t="shared" si="51"/>
        <v>40.63</v>
      </c>
      <c r="K346" s="22">
        <f t="shared" si="51"/>
        <v>131.26999999999998</v>
      </c>
      <c r="L346" s="22">
        <f t="shared" si="51"/>
        <v>5.84</v>
      </c>
      <c r="M346" s="14"/>
    </row>
    <row r="347" spans="1:13" ht="72.75" customHeight="1" thickBot="1">
      <c r="A347" s="67" t="s">
        <v>24</v>
      </c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9"/>
      <c r="M347" s="14"/>
    </row>
    <row r="348" spans="1:13" s="14" customFormat="1" ht="72.75" thickBot="1">
      <c r="A348" s="15">
        <v>21</v>
      </c>
      <c r="B348" s="28" t="s">
        <v>26</v>
      </c>
      <c r="C348" s="23" t="s">
        <v>22</v>
      </c>
      <c r="D348" s="22">
        <v>4.35</v>
      </c>
      <c r="E348" s="22">
        <v>4.8</v>
      </c>
      <c r="F348" s="22">
        <v>6</v>
      </c>
      <c r="G348" s="22">
        <v>88.5</v>
      </c>
      <c r="H348" s="22">
        <v>0.04</v>
      </c>
      <c r="I348" s="22">
        <v>0.26</v>
      </c>
      <c r="J348" s="22">
        <v>1.05</v>
      </c>
      <c r="K348" s="22">
        <v>180</v>
      </c>
      <c r="L348" s="22">
        <v>0.15</v>
      </c>
      <c r="M348" s="2"/>
    </row>
    <row r="349" spans="1:13" s="14" customFormat="1" ht="216.75" thickBot="1">
      <c r="A349" s="15">
        <v>11</v>
      </c>
      <c r="B349" s="21" t="s">
        <v>127</v>
      </c>
      <c r="C349" s="23" t="s">
        <v>96</v>
      </c>
      <c r="D349" s="18">
        <v>3.96</v>
      </c>
      <c r="E349" s="18">
        <v>2.48</v>
      </c>
      <c r="F349" s="18">
        <v>33.3</v>
      </c>
      <c r="G349" s="18">
        <v>178.3</v>
      </c>
      <c r="H349" s="18">
        <v>0.08</v>
      </c>
      <c r="I349" s="18">
        <v>0.05</v>
      </c>
      <c r="J349" s="18">
        <v>0.16</v>
      </c>
      <c r="K349" s="18">
        <v>29.23</v>
      </c>
      <c r="L349" s="18">
        <v>0.67</v>
      </c>
      <c r="M349" s="2"/>
    </row>
    <row r="350" spans="1:12" ht="72.75" thickBot="1">
      <c r="A350" s="15"/>
      <c r="B350" s="21" t="s">
        <v>7</v>
      </c>
      <c r="C350" s="17"/>
      <c r="D350" s="18">
        <f aca="true" t="shared" si="52" ref="D350:L350">SUM(D348:D349)</f>
        <v>8.309999999999999</v>
      </c>
      <c r="E350" s="18">
        <f t="shared" si="52"/>
        <v>7.279999999999999</v>
      </c>
      <c r="F350" s="18">
        <f t="shared" si="52"/>
        <v>39.3</v>
      </c>
      <c r="G350" s="18">
        <f t="shared" si="52"/>
        <v>266.8</v>
      </c>
      <c r="H350" s="18">
        <f t="shared" si="52"/>
        <v>0.12</v>
      </c>
      <c r="I350" s="18">
        <f t="shared" si="52"/>
        <v>0.31</v>
      </c>
      <c r="J350" s="18">
        <f t="shared" si="52"/>
        <v>1.21</v>
      </c>
      <c r="K350" s="18">
        <f t="shared" si="52"/>
        <v>209.23</v>
      </c>
      <c r="L350" s="18">
        <f t="shared" si="52"/>
        <v>0.8200000000000001</v>
      </c>
    </row>
    <row r="351" spans="1:12" ht="72.75" customHeight="1" thickBot="1">
      <c r="A351" s="70" t="s">
        <v>181</v>
      </c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2"/>
    </row>
    <row r="352" spans="1:12" ht="72.75" thickBot="1">
      <c r="A352" s="25">
        <v>58</v>
      </c>
      <c r="B352" s="21" t="s">
        <v>29</v>
      </c>
      <c r="C352" s="23" t="s">
        <v>145</v>
      </c>
      <c r="D352" s="18">
        <v>7.66</v>
      </c>
      <c r="E352" s="18">
        <v>3.97</v>
      </c>
      <c r="F352" s="18">
        <v>34.65</v>
      </c>
      <c r="G352" s="18">
        <v>81.01</v>
      </c>
      <c r="H352" s="18">
        <v>0.06</v>
      </c>
      <c r="I352" s="18">
        <v>0.08</v>
      </c>
      <c r="J352" s="18">
        <v>3.17</v>
      </c>
      <c r="K352" s="18">
        <v>30.09</v>
      </c>
      <c r="L352" s="18">
        <v>0.62</v>
      </c>
    </row>
    <row r="353" spans="1:12" ht="72.75" thickBot="1">
      <c r="A353" s="25">
        <v>94</v>
      </c>
      <c r="B353" s="21" t="s">
        <v>44</v>
      </c>
      <c r="C353" s="17">
        <v>130</v>
      </c>
      <c r="D353" s="18">
        <v>2.64</v>
      </c>
      <c r="E353" s="18">
        <v>4.54</v>
      </c>
      <c r="F353" s="18">
        <v>15.65</v>
      </c>
      <c r="G353" s="18">
        <v>123.07</v>
      </c>
      <c r="H353" s="18">
        <v>0.12</v>
      </c>
      <c r="I353" s="18">
        <v>0.09</v>
      </c>
      <c r="J353" s="18">
        <v>15.56</v>
      </c>
      <c r="K353" s="18">
        <v>40.02</v>
      </c>
      <c r="L353" s="18">
        <v>0.92</v>
      </c>
    </row>
    <row r="354" spans="1:12" ht="72.75" thickBot="1">
      <c r="A354" s="38">
        <v>76</v>
      </c>
      <c r="B354" s="29" t="s">
        <v>49</v>
      </c>
      <c r="C354" s="23" t="s">
        <v>97</v>
      </c>
      <c r="D354" s="22">
        <v>0.8</v>
      </c>
      <c r="E354" s="22">
        <v>1</v>
      </c>
      <c r="F354" s="22">
        <v>13.5</v>
      </c>
      <c r="G354" s="22">
        <v>56</v>
      </c>
      <c r="H354" s="22">
        <v>0.02</v>
      </c>
      <c r="I354" s="22">
        <v>0.07</v>
      </c>
      <c r="J354" s="22">
        <v>0.65</v>
      </c>
      <c r="K354" s="22">
        <v>60.35</v>
      </c>
      <c r="L354" s="22">
        <v>0.09</v>
      </c>
    </row>
    <row r="355" spans="1:12" ht="144.75" thickBot="1">
      <c r="A355" s="15" t="s">
        <v>31</v>
      </c>
      <c r="B355" s="21" t="s">
        <v>82</v>
      </c>
      <c r="C355" s="17">
        <v>30</v>
      </c>
      <c r="D355" s="18">
        <v>2.4</v>
      </c>
      <c r="E355" s="18">
        <v>0.3</v>
      </c>
      <c r="F355" s="18">
        <v>14.46</v>
      </c>
      <c r="G355" s="18">
        <v>70.8</v>
      </c>
      <c r="H355" s="18">
        <v>0.05</v>
      </c>
      <c r="I355" s="18">
        <v>0.02</v>
      </c>
      <c r="J355" s="18">
        <v>0</v>
      </c>
      <c r="K355" s="18">
        <v>7.2</v>
      </c>
      <c r="L355" s="18">
        <v>0.6</v>
      </c>
    </row>
    <row r="356" spans="1:12" ht="156" thickBot="1">
      <c r="A356" s="15" t="s">
        <v>31</v>
      </c>
      <c r="B356" s="21" t="s">
        <v>182</v>
      </c>
      <c r="C356" s="23" t="s">
        <v>114</v>
      </c>
      <c r="D356" s="18">
        <v>0.3</v>
      </c>
      <c r="E356" s="18">
        <v>0.3</v>
      </c>
      <c r="F356" s="18">
        <v>7.33</v>
      </c>
      <c r="G356" s="18">
        <v>35.16</v>
      </c>
      <c r="H356" s="18">
        <v>0.03</v>
      </c>
      <c r="I356" s="18">
        <v>0.02</v>
      </c>
      <c r="J356" s="18">
        <v>7.48</v>
      </c>
      <c r="K356" s="18">
        <v>11.97</v>
      </c>
      <c r="L356" s="18">
        <v>1.65</v>
      </c>
    </row>
    <row r="357" spans="1:12" ht="72.75" thickBot="1">
      <c r="A357" s="9"/>
      <c r="B357" s="21" t="s">
        <v>7</v>
      </c>
      <c r="C357" s="23"/>
      <c r="D357" s="18">
        <f aca="true" t="shared" si="53" ref="D357:L357">SUM(D352:D356)</f>
        <v>13.800000000000002</v>
      </c>
      <c r="E357" s="18">
        <f t="shared" si="53"/>
        <v>10.110000000000001</v>
      </c>
      <c r="F357" s="18">
        <f t="shared" si="53"/>
        <v>85.58999999999999</v>
      </c>
      <c r="G357" s="18">
        <f t="shared" si="53"/>
        <v>366.03999999999996</v>
      </c>
      <c r="H357" s="18">
        <f t="shared" si="53"/>
        <v>0.28</v>
      </c>
      <c r="I357" s="18">
        <f t="shared" si="53"/>
        <v>0.28</v>
      </c>
      <c r="J357" s="18">
        <f t="shared" si="53"/>
        <v>26.86</v>
      </c>
      <c r="K357" s="18">
        <f t="shared" si="53"/>
        <v>149.63</v>
      </c>
      <c r="L357" s="18">
        <f t="shared" si="53"/>
        <v>3.88</v>
      </c>
    </row>
    <row r="358" spans="1:12" ht="86.25" thickBot="1">
      <c r="A358" s="15"/>
      <c r="B358" s="21"/>
      <c r="C358" s="23"/>
      <c r="D358" s="5" t="s">
        <v>0</v>
      </c>
      <c r="E358" s="6" t="s">
        <v>1</v>
      </c>
      <c r="F358" s="6" t="s">
        <v>2</v>
      </c>
      <c r="G358" s="30" t="s">
        <v>3</v>
      </c>
      <c r="H358" s="7" t="s">
        <v>179</v>
      </c>
      <c r="I358" s="7" t="s">
        <v>180</v>
      </c>
      <c r="J358" s="6" t="s">
        <v>5</v>
      </c>
      <c r="K358" s="6" t="s">
        <v>19</v>
      </c>
      <c r="L358" s="6" t="s">
        <v>4</v>
      </c>
    </row>
    <row r="359" spans="1:12" ht="72.75" thickBot="1">
      <c r="A359" s="15"/>
      <c r="B359" s="31" t="s">
        <v>11</v>
      </c>
      <c r="C359" s="23"/>
      <c r="D359" s="18">
        <f aca="true" t="shared" si="54" ref="D359:L359">SUM(D334+D337+D346+D350+D357)</f>
        <v>57.79000000000001</v>
      </c>
      <c r="E359" s="18">
        <f t="shared" si="54"/>
        <v>59.38</v>
      </c>
      <c r="F359" s="18">
        <f t="shared" si="54"/>
        <v>293.41999999999996</v>
      </c>
      <c r="G359" s="18">
        <f t="shared" si="54"/>
        <v>1971.78</v>
      </c>
      <c r="H359" s="18">
        <f t="shared" si="54"/>
        <v>1.093</v>
      </c>
      <c r="I359" s="18">
        <f t="shared" si="54"/>
        <v>1.223</v>
      </c>
      <c r="J359" s="18">
        <f t="shared" si="54"/>
        <v>77.74000000000001</v>
      </c>
      <c r="K359" s="18">
        <f t="shared" si="54"/>
        <v>699.76</v>
      </c>
      <c r="L359" s="18">
        <f t="shared" si="54"/>
        <v>12.009999999999998</v>
      </c>
    </row>
    <row r="360" spans="1:12" ht="72.75" thickBot="1">
      <c r="A360" s="15"/>
      <c r="B360" s="31" t="s">
        <v>12</v>
      </c>
      <c r="C360" s="23"/>
      <c r="D360" s="18">
        <v>51.3</v>
      </c>
      <c r="E360" s="18">
        <v>57</v>
      </c>
      <c r="F360" s="18">
        <v>247.95</v>
      </c>
      <c r="G360" s="18">
        <v>1710</v>
      </c>
      <c r="H360" s="18">
        <v>0.86</v>
      </c>
      <c r="I360" s="18">
        <v>0.95</v>
      </c>
      <c r="J360" s="18">
        <v>47.5</v>
      </c>
      <c r="K360" s="18">
        <v>855</v>
      </c>
      <c r="L360" s="18">
        <v>9.5</v>
      </c>
    </row>
    <row r="361" spans="1:12" ht="143.25" thickBot="1">
      <c r="A361" s="9"/>
      <c r="B361" s="32" t="s">
        <v>13</v>
      </c>
      <c r="C361" s="6"/>
      <c r="D361" s="19">
        <f aca="true" t="shared" si="55" ref="D361:L361">D359*100/D360</f>
        <v>112.65107212475635</v>
      </c>
      <c r="E361" s="19">
        <f t="shared" si="55"/>
        <v>104.17543859649123</v>
      </c>
      <c r="F361" s="19">
        <f t="shared" si="55"/>
        <v>118.33837467231295</v>
      </c>
      <c r="G361" s="19">
        <f t="shared" si="55"/>
        <v>115.30877192982456</v>
      </c>
      <c r="H361" s="19">
        <f t="shared" si="55"/>
        <v>127.09302325581395</v>
      </c>
      <c r="I361" s="19">
        <f t="shared" si="55"/>
        <v>128.73684210526318</v>
      </c>
      <c r="J361" s="19">
        <f t="shared" si="55"/>
        <v>163.66315789473686</v>
      </c>
      <c r="K361" s="19">
        <f t="shared" si="55"/>
        <v>81.84327485380118</v>
      </c>
      <c r="L361" s="19">
        <f t="shared" si="55"/>
        <v>126.42105263157892</v>
      </c>
    </row>
    <row r="362" spans="1:12" ht="72">
      <c r="A362" s="33"/>
      <c r="B362" s="4"/>
      <c r="C362" s="34"/>
      <c r="D362" s="35"/>
      <c r="E362" s="35"/>
      <c r="F362" s="35"/>
      <c r="G362" s="35"/>
      <c r="H362" s="35"/>
      <c r="I362" s="35"/>
      <c r="J362" s="35"/>
      <c r="K362" s="35"/>
      <c r="L362" s="35"/>
    </row>
    <row r="363" spans="1:12" ht="72">
      <c r="A363" s="33"/>
      <c r="B363" s="2" t="s">
        <v>117</v>
      </c>
      <c r="C363" s="2"/>
      <c r="E363" s="35"/>
      <c r="F363" s="35"/>
      <c r="G363" s="35"/>
      <c r="H363" s="35"/>
      <c r="I363" s="35"/>
      <c r="J363" s="35"/>
      <c r="K363" s="35"/>
      <c r="L363" s="35"/>
    </row>
    <row r="364" spans="1:12" ht="83.25">
      <c r="A364" s="33"/>
      <c r="B364" s="2" t="s">
        <v>183</v>
      </c>
      <c r="L364" s="35"/>
    </row>
    <row r="365" spans="1:12" ht="72">
      <c r="A365" s="33"/>
      <c r="B365" s="2" t="s">
        <v>116</v>
      </c>
      <c r="L365" s="35"/>
    </row>
    <row r="366" spans="1:12" ht="72">
      <c r="A366" s="33"/>
      <c r="B366" s="2" t="s">
        <v>164</v>
      </c>
      <c r="L366" s="35"/>
    </row>
    <row r="367" spans="1:12" ht="83.25">
      <c r="A367" s="33"/>
      <c r="B367" s="2" t="s">
        <v>184</v>
      </c>
      <c r="C367" s="2"/>
      <c r="E367" s="35"/>
      <c r="F367" s="35"/>
      <c r="G367" s="35"/>
      <c r="H367" s="35"/>
      <c r="I367" s="35"/>
      <c r="J367" s="35"/>
      <c r="K367" s="35"/>
      <c r="L367" s="35"/>
    </row>
    <row r="368" spans="1:12" ht="72">
      <c r="A368" s="33"/>
      <c r="B368" s="2" t="s">
        <v>176</v>
      </c>
      <c r="C368" s="2"/>
      <c r="E368" s="35"/>
      <c r="F368" s="35"/>
      <c r="G368" s="35"/>
      <c r="H368" s="35"/>
      <c r="I368" s="35"/>
      <c r="J368" s="35"/>
      <c r="K368" s="35"/>
      <c r="L368" s="35"/>
    </row>
    <row r="369" spans="1:12" ht="72">
      <c r="A369" s="33"/>
      <c r="B369" s="4"/>
      <c r="C369" s="34"/>
      <c r="D369" s="35"/>
      <c r="E369" s="35"/>
      <c r="F369" s="35"/>
      <c r="G369" s="35"/>
      <c r="H369" s="35"/>
      <c r="I369" s="35"/>
      <c r="J369" s="35"/>
      <c r="K369" s="35"/>
      <c r="L369" s="35"/>
    </row>
    <row r="370" spans="1:12" ht="72">
      <c r="A370" s="73" t="s">
        <v>77</v>
      </c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</row>
    <row r="371" spans="1:12" ht="72">
      <c r="A371" s="73" t="s">
        <v>79</v>
      </c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</row>
    <row r="372" spans="1:12" ht="72" customHeight="1">
      <c r="A372" s="79" t="s">
        <v>72</v>
      </c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</row>
    <row r="373" spans="1:12" ht="72.75" thickBot="1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</row>
    <row r="374" spans="1:12" ht="72.75" thickBot="1">
      <c r="A374" s="74" t="s">
        <v>27</v>
      </c>
      <c r="B374" s="76" t="s">
        <v>73</v>
      </c>
      <c r="C374" s="77" t="s">
        <v>15</v>
      </c>
      <c r="D374" s="67" t="s">
        <v>16</v>
      </c>
      <c r="E374" s="68"/>
      <c r="F374" s="69"/>
      <c r="G374" s="76" t="s">
        <v>74</v>
      </c>
      <c r="H374" s="67" t="s">
        <v>17</v>
      </c>
      <c r="I374" s="68"/>
      <c r="J374" s="69"/>
      <c r="K374" s="67" t="s">
        <v>18</v>
      </c>
      <c r="L374" s="69"/>
    </row>
    <row r="375" spans="1:12" ht="86.25" thickBot="1">
      <c r="A375" s="75"/>
      <c r="B375" s="64"/>
      <c r="C375" s="78"/>
      <c r="D375" s="5" t="s">
        <v>0</v>
      </c>
      <c r="E375" s="6" t="s">
        <v>1</v>
      </c>
      <c r="F375" s="6" t="s">
        <v>2</v>
      </c>
      <c r="G375" s="64"/>
      <c r="H375" s="7" t="s">
        <v>179</v>
      </c>
      <c r="I375" s="39" t="s">
        <v>180</v>
      </c>
      <c r="J375" s="6" t="s">
        <v>5</v>
      </c>
      <c r="K375" s="6" t="s">
        <v>19</v>
      </c>
      <c r="L375" s="6" t="s">
        <v>4</v>
      </c>
    </row>
    <row r="376" spans="1:12" ht="72.75" thickBot="1">
      <c r="A376" s="9">
        <v>1</v>
      </c>
      <c r="B376" s="10">
        <v>2</v>
      </c>
      <c r="C376" s="11">
        <v>3</v>
      </c>
      <c r="D376" s="12">
        <v>4</v>
      </c>
      <c r="E376" s="10">
        <v>5</v>
      </c>
      <c r="F376" s="10">
        <v>6</v>
      </c>
      <c r="G376" s="10">
        <v>7</v>
      </c>
      <c r="H376" s="13">
        <v>8</v>
      </c>
      <c r="I376" s="10">
        <v>9</v>
      </c>
      <c r="J376" s="10">
        <v>10</v>
      </c>
      <c r="K376" s="13">
        <v>11</v>
      </c>
      <c r="L376" s="10">
        <v>12</v>
      </c>
    </row>
    <row r="377" spans="1:12" ht="72.75" customHeight="1" thickBot="1">
      <c r="A377" s="67" t="s">
        <v>6</v>
      </c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9"/>
    </row>
    <row r="378" spans="1:12" ht="144.75" thickBot="1">
      <c r="A378" s="25">
        <v>45</v>
      </c>
      <c r="B378" s="27" t="s">
        <v>38</v>
      </c>
      <c r="C378" s="17">
        <v>200</v>
      </c>
      <c r="D378" s="22">
        <v>7.01</v>
      </c>
      <c r="E378" s="22">
        <v>8.09</v>
      </c>
      <c r="F378" s="22">
        <v>28.39</v>
      </c>
      <c r="G378" s="22">
        <v>213</v>
      </c>
      <c r="H378" s="22">
        <v>0.14</v>
      </c>
      <c r="I378" s="22">
        <v>0.02</v>
      </c>
      <c r="J378" s="22">
        <v>1.95</v>
      </c>
      <c r="K378" s="22">
        <v>185.34</v>
      </c>
      <c r="L378" s="22">
        <v>0.77</v>
      </c>
    </row>
    <row r="379" spans="1:12" ht="72.75" thickBot="1">
      <c r="A379" s="15">
        <v>2</v>
      </c>
      <c r="B379" s="21" t="s">
        <v>121</v>
      </c>
      <c r="C379" s="17">
        <v>180</v>
      </c>
      <c r="D379" s="22">
        <v>1.3</v>
      </c>
      <c r="E379" s="22">
        <v>1.3</v>
      </c>
      <c r="F379" s="22">
        <v>11.2</v>
      </c>
      <c r="G379" s="22">
        <v>55</v>
      </c>
      <c r="H379" s="22">
        <v>0.02</v>
      </c>
      <c r="I379" s="22">
        <v>0.01</v>
      </c>
      <c r="J379" s="22">
        <v>0.65</v>
      </c>
      <c r="K379" s="22">
        <v>102</v>
      </c>
      <c r="L379" s="22">
        <v>0.02</v>
      </c>
    </row>
    <row r="380" spans="1:12" ht="72.75" thickBot="1">
      <c r="A380" s="15">
        <v>86</v>
      </c>
      <c r="B380" s="21" t="s">
        <v>84</v>
      </c>
      <c r="C380" s="24" t="s">
        <v>99</v>
      </c>
      <c r="D380" s="18">
        <v>2.32</v>
      </c>
      <c r="E380" s="18">
        <v>0.24</v>
      </c>
      <c r="F380" s="18">
        <v>20.08</v>
      </c>
      <c r="G380" s="18">
        <v>92</v>
      </c>
      <c r="H380" s="18">
        <v>0.03</v>
      </c>
      <c r="I380" s="18">
        <v>0.02</v>
      </c>
      <c r="J380" s="18">
        <v>0.01</v>
      </c>
      <c r="K380" s="18">
        <v>6.96</v>
      </c>
      <c r="L380" s="18">
        <v>0.41</v>
      </c>
    </row>
    <row r="381" spans="1:12" ht="72.75" thickBot="1">
      <c r="A381" s="15"/>
      <c r="B381" s="21" t="s">
        <v>7</v>
      </c>
      <c r="C381" s="23"/>
      <c r="D381" s="18">
        <f>SUM(D378:D380)</f>
        <v>10.63</v>
      </c>
      <c r="E381" s="18">
        <f aca="true" t="shared" si="56" ref="E381:L381">SUM(E378:E380)</f>
        <v>9.63</v>
      </c>
      <c r="F381" s="18">
        <f t="shared" si="56"/>
        <v>59.67</v>
      </c>
      <c r="G381" s="18">
        <f t="shared" si="56"/>
        <v>360</v>
      </c>
      <c r="H381" s="18">
        <f t="shared" si="56"/>
        <v>0.19</v>
      </c>
      <c r="I381" s="18">
        <f t="shared" si="56"/>
        <v>0.05</v>
      </c>
      <c r="J381" s="18">
        <f t="shared" si="56"/>
        <v>2.61</v>
      </c>
      <c r="K381" s="18">
        <f t="shared" si="56"/>
        <v>294.3</v>
      </c>
      <c r="L381" s="18">
        <f t="shared" si="56"/>
        <v>1.2</v>
      </c>
    </row>
    <row r="382" spans="1:12" ht="72.75" customHeight="1" thickBot="1">
      <c r="A382" s="67" t="s">
        <v>80</v>
      </c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9"/>
    </row>
    <row r="383" spans="1:12" ht="72.75" thickBot="1">
      <c r="A383" s="15" t="s">
        <v>31</v>
      </c>
      <c r="B383" s="21" t="s">
        <v>81</v>
      </c>
      <c r="C383" s="24" t="s">
        <v>166</v>
      </c>
      <c r="D383" s="18">
        <v>0.19</v>
      </c>
      <c r="E383" s="18">
        <v>0.1</v>
      </c>
      <c r="F383" s="18">
        <v>9.6</v>
      </c>
      <c r="G383" s="18">
        <v>43.7</v>
      </c>
      <c r="H383" s="18">
        <v>0.01</v>
      </c>
      <c r="I383" s="18">
        <v>0.01</v>
      </c>
      <c r="J383" s="18">
        <v>1.9</v>
      </c>
      <c r="K383" s="18">
        <v>6.65</v>
      </c>
      <c r="L383" s="18">
        <v>0.19</v>
      </c>
    </row>
    <row r="384" spans="1:12" ht="72.75" thickBot="1">
      <c r="A384" s="15"/>
      <c r="B384" s="21" t="s">
        <v>7</v>
      </c>
      <c r="C384" s="23"/>
      <c r="D384" s="18">
        <f aca="true" t="shared" si="57" ref="D384:L384">SUM(D383)</f>
        <v>0.19</v>
      </c>
      <c r="E384" s="18">
        <f t="shared" si="57"/>
        <v>0.1</v>
      </c>
      <c r="F384" s="18">
        <f t="shared" si="57"/>
        <v>9.6</v>
      </c>
      <c r="G384" s="18">
        <f t="shared" si="57"/>
        <v>43.7</v>
      </c>
      <c r="H384" s="18">
        <f t="shared" si="57"/>
        <v>0.01</v>
      </c>
      <c r="I384" s="18">
        <f t="shared" si="57"/>
        <v>0.01</v>
      </c>
      <c r="J384" s="18">
        <f t="shared" si="57"/>
        <v>1.9</v>
      </c>
      <c r="K384" s="18">
        <f t="shared" si="57"/>
        <v>6.65</v>
      </c>
      <c r="L384" s="18">
        <f t="shared" si="57"/>
        <v>0.19</v>
      </c>
    </row>
    <row r="385" spans="1:12" ht="72.75" customHeight="1" thickBot="1">
      <c r="A385" s="67" t="s">
        <v>9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9"/>
    </row>
    <row r="386" spans="1:12" ht="144.75" thickBot="1">
      <c r="A386" s="25">
        <v>83</v>
      </c>
      <c r="B386" s="37" t="s">
        <v>86</v>
      </c>
      <c r="C386" s="24" t="s">
        <v>40</v>
      </c>
      <c r="D386" s="18">
        <v>1</v>
      </c>
      <c r="E386" s="18">
        <v>5.07</v>
      </c>
      <c r="F386" s="18">
        <v>3.03</v>
      </c>
      <c r="G386" s="18">
        <v>57</v>
      </c>
      <c r="H386" s="18">
        <v>0.03</v>
      </c>
      <c r="I386" s="18">
        <v>0.04</v>
      </c>
      <c r="J386" s="18">
        <v>2.85</v>
      </c>
      <c r="K386" s="18">
        <v>20.13</v>
      </c>
      <c r="L386" s="18">
        <v>0.31</v>
      </c>
    </row>
    <row r="387" spans="1:12" ht="216.75" thickBot="1">
      <c r="A387" s="15">
        <v>52</v>
      </c>
      <c r="B387" s="21" t="s">
        <v>150</v>
      </c>
      <c r="C387" s="23" t="s">
        <v>155</v>
      </c>
      <c r="D387" s="18">
        <v>3.69</v>
      </c>
      <c r="E387" s="18">
        <v>7.43</v>
      </c>
      <c r="F387" s="18">
        <v>24.72</v>
      </c>
      <c r="G387" s="18">
        <v>151</v>
      </c>
      <c r="H387" s="18">
        <v>0.25</v>
      </c>
      <c r="I387" s="18">
        <v>0.35</v>
      </c>
      <c r="J387" s="18">
        <v>8.14</v>
      </c>
      <c r="K387" s="18">
        <v>23.55</v>
      </c>
      <c r="L387" s="18">
        <v>1.33</v>
      </c>
    </row>
    <row r="388" spans="1:12" ht="144.75" thickBot="1">
      <c r="A388" s="15">
        <v>6</v>
      </c>
      <c r="B388" s="21" t="s">
        <v>57</v>
      </c>
      <c r="C388" s="23" t="s">
        <v>145</v>
      </c>
      <c r="D388" s="18">
        <v>11.25</v>
      </c>
      <c r="E388" s="18">
        <v>9.17</v>
      </c>
      <c r="F388" s="18">
        <v>8.18</v>
      </c>
      <c r="G388" s="18">
        <v>159.01</v>
      </c>
      <c r="H388" s="18">
        <v>0.07</v>
      </c>
      <c r="I388" s="18">
        <v>0.07</v>
      </c>
      <c r="J388" s="18">
        <v>0.93</v>
      </c>
      <c r="K388" s="18">
        <v>30.89</v>
      </c>
      <c r="L388" s="18">
        <v>0.98</v>
      </c>
    </row>
    <row r="389" spans="1:12" ht="72.75" thickBot="1">
      <c r="A389" s="15">
        <v>7</v>
      </c>
      <c r="B389" s="21" t="s">
        <v>115</v>
      </c>
      <c r="C389" s="17">
        <v>50</v>
      </c>
      <c r="D389" s="18">
        <v>0.69</v>
      </c>
      <c r="E389" s="18">
        <v>1.95</v>
      </c>
      <c r="F389" s="18">
        <v>3.09</v>
      </c>
      <c r="G389" s="18">
        <v>31</v>
      </c>
      <c r="H389" s="18">
        <v>0.01</v>
      </c>
      <c r="I389" s="18">
        <v>0.1</v>
      </c>
      <c r="J389" s="18">
        <v>0</v>
      </c>
      <c r="K389" s="18">
        <v>0</v>
      </c>
      <c r="L389" s="18">
        <v>0.39</v>
      </c>
    </row>
    <row r="390" spans="1:12" ht="72.75" thickBot="1">
      <c r="A390" s="15">
        <v>27</v>
      </c>
      <c r="B390" s="21" t="s">
        <v>32</v>
      </c>
      <c r="C390" s="17">
        <v>180</v>
      </c>
      <c r="D390" s="18">
        <v>3.83</v>
      </c>
      <c r="E390" s="18">
        <v>5.5</v>
      </c>
      <c r="F390" s="18">
        <v>11.27</v>
      </c>
      <c r="G390" s="18">
        <v>126</v>
      </c>
      <c r="H390" s="18">
        <v>0.05</v>
      </c>
      <c r="I390" s="18">
        <v>0.04</v>
      </c>
      <c r="J390" s="18">
        <v>15</v>
      </c>
      <c r="K390" s="18">
        <v>97.18</v>
      </c>
      <c r="L390" s="18">
        <v>0.8</v>
      </c>
    </row>
    <row r="391" spans="1:12" ht="144.75" thickBot="1">
      <c r="A391" s="15">
        <v>87</v>
      </c>
      <c r="B391" s="21" t="s">
        <v>134</v>
      </c>
      <c r="C391" s="17">
        <v>240</v>
      </c>
      <c r="D391" s="18">
        <v>0</v>
      </c>
      <c r="E391" s="18">
        <v>0</v>
      </c>
      <c r="F391" s="18">
        <v>23.28</v>
      </c>
      <c r="G391" s="18">
        <v>90</v>
      </c>
      <c r="H391" s="18">
        <v>0.37</v>
      </c>
      <c r="I391" s="18">
        <v>0.41</v>
      </c>
      <c r="J391" s="18">
        <v>24</v>
      </c>
      <c r="K391" s="18">
        <v>0</v>
      </c>
      <c r="L391" s="18">
        <v>0</v>
      </c>
    </row>
    <row r="392" spans="1:12" ht="144.75" thickBot="1">
      <c r="A392" s="15" t="s">
        <v>31</v>
      </c>
      <c r="B392" s="21" t="s">
        <v>82</v>
      </c>
      <c r="C392" s="17">
        <v>45</v>
      </c>
      <c r="D392" s="18">
        <v>3.6</v>
      </c>
      <c r="E392" s="18">
        <v>0.45</v>
      </c>
      <c r="F392" s="18">
        <v>21.69</v>
      </c>
      <c r="G392" s="18">
        <v>106.2</v>
      </c>
      <c r="H392" s="18">
        <v>0.07</v>
      </c>
      <c r="I392" s="18">
        <v>0.03</v>
      </c>
      <c r="J392" s="18">
        <v>0</v>
      </c>
      <c r="K392" s="18">
        <v>10.8</v>
      </c>
      <c r="L392" s="18">
        <v>0.9</v>
      </c>
    </row>
    <row r="393" spans="1:12" ht="144.75" thickBot="1">
      <c r="A393" s="15" t="s">
        <v>31</v>
      </c>
      <c r="B393" s="21" t="s">
        <v>94</v>
      </c>
      <c r="C393" s="17">
        <v>50</v>
      </c>
      <c r="D393" s="18">
        <v>2.8</v>
      </c>
      <c r="E393" s="18">
        <v>0.6</v>
      </c>
      <c r="F393" s="18">
        <v>24.7</v>
      </c>
      <c r="G393" s="18">
        <v>116</v>
      </c>
      <c r="H393" s="18">
        <v>0.06</v>
      </c>
      <c r="I393" s="18">
        <v>0.02</v>
      </c>
      <c r="J393" s="18">
        <v>0</v>
      </c>
      <c r="K393" s="18">
        <v>12</v>
      </c>
      <c r="L393" s="18">
        <v>1.6</v>
      </c>
    </row>
    <row r="394" spans="1:12" ht="72.75" thickBot="1">
      <c r="A394" s="25"/>
      <c r="B394" s="27" t="s">
        <v>25</v>
      </c>
      <c r="C394" s="17"/>
      <c r="D394" s="22">
        <f>SUM(D386:D393)</f>
        <v>26.860000000000003</v>
      </c>
      <c r="E394" s="22">
        <f aca="true" t="shared" si="58" ref="E394:L394">SUM(E386:E393)</f>
        <v>30.17</v>
      </c>
      <c r="F394" s="22">
        <f t="shared" si="58"/>
        <v>119.96</v>
      </c>
      <c r="G394" s="22">
        <f t="shared" si="58"/>
        <v>836.21</v>
      </c>
      <c r="H394" s="22">
        <f t="shared" si="58"/>
        <v>0.9100000000000001</v>
      </c>
      <c r="I394" s="22">
        <f t="shared" si="58"/>
        <v>1.06</v>
      </c>
      <c r="J394" s="22">
        <f t="shared" si="58"/>
        <v>50.92</v>
      </c>
      <c r="K394" s="22">
        <f t="shared" si="58"/>
        <v>194.55</v>
      </c>
      <c r="L394" s="22">
        <f t="shared" si="58"/>
        <v>6.3100000000000005</v>
      </c>
    </row>
    <row r="395" spans="1:12" ht="72.75" customHeight="1" thickBot="1">
      <c r="A395" s="67" t="s">
        <v>24</v>
      </c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9"/>
    </row>
    <row r="396" spans="1:12" ht="72.75" thickBot="1">
      <c r="A396" s="15">
        <v>21</v>
      </c>
      <c r="B396" s="28" t="s">
        <v>26</v>
      </c>
      <c r="C396" s="23" t="s">
        <v>22</v>
      </c>
      <c r="D396" s="22">
        <v>4.35</v>
      </c>
      <c r="E396" s="22">
        <v>4.8</v>
      </c>
      <c r="F396" s="22">
        <v>6</v>
      </c>
      <c r="G396" s="22">
        <v>88.5</v>
      </c>
      <c r="H396" s="22">
        <v>0.04</v>
      </c>
      <c r="I396" s="22">
        <v>0.26</v>
      </c>
      <c r="J396" s="22">
        <v>1.05</v>
      </c>
      <c r="K396" s="22">
        <v>180</v>
      </c>
      <c r="L396" s="22">
        <v>0.15</v>
      </c>
    </row>
    <row r="397" spans="1:12" ht="216.75" thickBot="1">
      <c r="A397" s="15" t="s">
        <v>31</v>
      </c>
      <c r="B397" s="21" t="s">
        <v>125</v>
      </c>
      <c r="C397" s="23" t="s">
        <v>174</v>
      </c>
      <c r="D397" s="18">
        <v>1.2</v>
      </c>
      <c r="E397" s="18">
        <v>1.6</v>
      </c>
      <c r="F397" s="18">
        <v>28</v>
      </c>
      <c r="G397" s="18">
        <v>116.24</v>
      </c>
      <c r="H397" s="18">
        <v>0.03</v>
      </c>
      <c r="I397" s="18">
        <v>0.01</v>
      </c>
      <c r="J397" s="18">
        <v>0</v>
      </c>
      <c r="K397" s="18">
        <v>4.8</v>
      </c>
      <c r="L397" s="18">
        <v>0.32</v>
      </c>
    </row>
    <row r="398" spans="1:12" ht="72.75" thickBot="1">
      <c r="A398" s="15"/>
      <c r="B398" s="21" t="s">
        <v>7</v>
      </c>
      <c r="C398" s="17"/>
      <c r="D398" s="18">
        <f>SUM(D396:D397)</f>
        <v>5.55</v>
      </c>
      <c r="E398" s="18">
        <f aca="true" t="shared" si="59" ref="E398:L398">SUM(E396:E397)</f>
        <v>6.4</v>
      </c>
      <c r="F398" s="18">
        <f t="shared" si="59"/>
        <v>34</v>
      </c>
      <c r="G398" s="18">
        <f t="shared" si="59"/>
        <v>204.74</v>
      </c>
      <c r="H398" s="18">
        <f t="shared" si="59"/>
        <v>0.07</v>
      </c>
      <c r="I398" s="18">
        <f t="shared" si="59"/>
        <v>0.27</v>
      </c>
      <c r="J398" s="18">
        <f t="shared" si="59"/>
        <v>1.05</v>
      </c>
      <c r="K398" s="18">
        <f t="shared" si="59"/>
        <v>184.8</v>
      </c>
      <c r="L398" s="18">
        <f t="shared" si="59"/>
        <v>0.47</v>
      </c>
    </row>
    <row r="399" spans="1:12" ht="72.75" customHeight="1" thickBot="1">
      <c r="A399" s="70" t="s">
        <v>181</v>
      </c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2"/>
    </row>
    <row r="400" spans="1:12" ht="144.75" thickBot="1">
      <c r="A400" s="25">
        <v>22</v>
      </c>
      <c r="B400" s="21" t="s">
        <v>34</v>
      </c>
      <c r="C400" s="23" t="s">
        <v>65</v>
      </c>
      <c r="D400" s="18">
        <v>19.6</v>
      </c>
      <c r="E400" s="18">
        <v>16.7</v>
      </c>
      <c r="F400" s="18">
        <v>43.1</v>
      </c>
      <c r="G400" s="18">
        <v>475.3</v>
      </c>
      <c r="H400" s="18">
        <v>0.1</v>
      </c>
      <c r="I400" s="18">
        <v>0.2</v>
      </c>
      <c r="J400" s="18">
        <v>0.54</v>
      </c>
      <c r="K400" s="18">
        <v>299.52</v>
      </c>
      <c r="L400" s="18">
        <v>1</v>
      </c>
    </row>
    <row r="401" spans="1:12" ht="72.75" thickBot="1">
      <c r="A401" s="25">
        <v>13</v>
      </c>
      <c r="B401" s="29" t="s">
        <v>8</v>
      </c>
      <c r="C401" s="24" t="s">
        <v>97</v>
      </c>
      <c r="D401" s="18">
        <v>0</v>
      </c>
      <c r="E401" s="18">
        <v>0</v>
      </c>
      <c r="F401" s="18">
        <v>11.98</v>
      </c>
      <c r="G401" s="18">
        <v>43</v>
      </c>
      <c r="H401" s="18">
        <v>0</v>
      </c>
      <c r="I401" s="18">
        <v>0</v>
      </c>
      <c r="J401" s="18">
        <v>0</v>
      </c>
      <c r="K401" s="18">
        <v>0.35</v>
      </c>
      <c r="L401" s="18">
        <v>0.06</v>
      </c>
    </row>
    <row r="402" spans="1:12" ht="156" thickBot="1">
      <c r="A402" s="15" t="s">
        <v>31</v>
      </c>
      <c r="B402" s="21" t="s">
        <v>182</v>
      </c>
      <c r="C402" s="23" t="s">
        <v>114</v>
      </c>
      <c r="D402" s="18">
        <v>0.3</v>
      </c>
      <c r="E402" s="18">
        <v>0.3</v>
      </c>
      <c r="F402" s="18">
        <v>7.33</v>
      </c>
      <c r="G402" s="18">
        <v>35.16</v>
      </c>
      <c r="H402" s="18">
        <v>0.03</v>
      </c>
      <c r="I402" s="18">
        <v>0.02</v>
      </c>
      <c r="J402" s="18">
        <v>7.48</v>
      </c>
      <c r="K402" s="18">
        <v>11.97</v>
      </c>
      <c r="L402" s="18">
        <v>1.65</v>
      </c>
    </row>
    <row r="403" spans="1:12" ht="72.75" thickBot="1">
      <c r="A403" s="9"/>
      <c r="B403" s="21" t="s">
        <v>7</v>
      </c>
      <c r="C403" s="23"/>
      <c r="D403" s="18">
        <f>SUM(D400:D402)</f>
        <v>19.900000000000002</v>
      </c>
      <c r="E403" s="18">
        <f aca="true" t="shared" si="60" ref="E403:L403">SUM(E400:E402)</f>
        <v>17</v>
      </c>
      <c r="F403" s="18">
        <f t="shared" si="60"/>
        <v>62.41</v>
      </c>
      <c r="G403" s="18">
        <f t="shared" si="60"/>
        <v>553.4599999999999</v>
      </c>
      <c r="H403" s="18">
        <f t="shared" si="60"/>
        <v>0.13</v>
      </c>
      <c r="I403" s="18">
        <f t="shared" si="60"/>
        <v>0.22</v>
      </c>
      <c r="J403" s="18">
        <f t="shared" si="60"/>
        <v>8.02</v>
      </c>
      <c r="K403" s="18">
        <f t="shared" si="60"/>
        <v>311.84000000000003</v>
      </c>
      <c r="L403" s="18">
        <f t="shared" si="60"/>
        <v>2.71</v>
      </c>
    </row>
    <row r="404" spans="1:12" ht="86.25" thickBot="1">
      <c r="A404" s="15"/>
      <c r="B404" s="21"/>
      <c r="C404" s="23"/>
      <c r="D404" s="5" t="s">
        <v>0</v>
      </c>
      <c r="E404" s="6" t="s">
        <v>1</v>
      </c>
      <c r="F404" s="6" t="s">
        <v>2</v>
      </c>
      <c r="G404" s="30" t="s">
        <v>3</v>
      </c>
      <c r="H404" s="7" t="s">
        <v>179</v>
      </c>
      <c r="I404" s="7" t="s">
        <v>180</v>
      </c>
      <c r="J404" s="6" t="s">
        <v>5</v>
      </c>
      <c r="K404" s="6" t="s">
        <v>19</v>
      </c>
      <c r="L404" s="6" t="s">
        <v>4</v>
      </c>
    </row>
    <row r="405" spans="1:12" ht="72.75" thickBot="1">
      <c r="A405" s="15"/>
      <c r="B405" s="31" t="s">
        <v>11</v>
      </c>
      <c r="C405" s="23"/>
      <c r="D405" s="18">
        <f aca="true" t="shared" si="61" ref="D405:L405">SUM(D381+D384+D394+D398+D403)</f>
        <v>63.13000000000001</v>
      </c>
      <c r="E405" s="18">
        <f t="shared" si="61"/>
        <v>63.300000000000004</v>
      </c>
      <c r="F405" s="18">
        <f t="shared" si="61"/>
        <v>285.64</v>
      </c>
      <c r="G405" s="18">
        <f t="shared" si="61"/>
        <v>1998.1100000000001</v>
      </c>
      <c r="H405" s="18">
        <f t="shared" si="61"/>
        <v>1.31</v>
      </c>
      <c r="I405" s="18">
        <f t="shared" si="61"/>
        <v>1.61</v>
      </c>
      <c r="J405" s="18">
        <f t="shared" si="61"/>
        <v>64.5</v>
      </c>
      <c r="K405" s="18">
        <f t="shared" si="61"/>
        <v>992.14</v>
      </c>
      <c r="L405" s="18">
        <f t="shared" si="61"/>
        <v>10.879999999999999</v>
      </c>
    </row>
    <row r="406" spans="1:12" ht="72.75" thickBot="1">
      <c r="A406" s="15"/>
      <c r="B406" s="31" t="s">
        <v>12</v>
      </c>
      <c r="C406" s="23"/>
      <c r="D406" s="18">
        <v>51.3</v>
      </c>
      <c r="E406" s="18">
        <v>57</v>
      </c>
      <c r="F406" s="18">
        <v>247.95</v>
      </c>
      <c r="G406" s="18">
        <v>1710</v>
      </c>
      <c r="H406" s="18">
        <v>0.86</v>
      </c>
      <c r="I406" s="18">
        <v>0.95</v>
      </c>
      <c r="J406" s="18">
        <v>47.5</v>
      </c>
      <c r="K406" s="18">
        <v>855</v>
      </c>
      <c r="L406" s="18">
        <v>9.5</v>
      </c>
    </row>
    <row r="407" spans="1:12" ht="143.25" thickBot="1">
      <c r="A407" s="9"/>
      <c r="B407" s="32" t="s">
        <v>13</v>
      </c>
      <c r="C407" s="6"/>
      <c r="D407" s="19">
        <f aca="true" t="shared" si="62" ref="D407:L407">D405*100/D406</f>
        <v>123.06042884990256</v>
      </c>
      <c r="E407" s="19">
        <f t="shared" si="62"/>
        <v>111.05263157894737</v>
      </c>
      <c r="F407" s="19">
        <f t="shared" si="62"/>
        <v>115.20064529138939</v>
      </c>
      <c r="G407" s="19">
        <f t="shared" si="62"/>
        <v>116.84853801169591</v>
      </c>
      <c r="H407" s="19">
        <f t="shared" si="62"/>
        <v>152.32558139534885</v>
      </c>
      <c r="I407" s="19">
        <f t="shared" si="62"/>
        <v>169.47368421052633</v>
      </c>
      <c r="J407" s="19">
        <f t="shared" si="62"/>
        <v>135.78947368421052</v>
      </c>
      <c r="K407" s="19">
        <f t="shared" si="62"/>
        <v>116.03976608187135</v>
      </c>
      <c r="L407" s="19">
        <f t="shared" si="62"/>
        <v>114.52631578947368</v>
      </c>
    </row>
    <row r="408" spans="1:12" ht="72">
      <c r="A408" s="33"/>
      <c r="B408" s="4"/>
      <c r="C408" s="34"/>
      <c r="D408" s="35"/>
      <c r="E408" s="35"/>
      <c r="F408" s="35"/>
      <c r="G408" s="35"/>
      <c r="H408" s="35"/>
      <c r="I408" s="35"/>
      <c r="J408" s="35"/>
      <c r="K408" s="35"/>
      <c r="L408" s="35"/>
    </row>
    <row r="409" spans="1:12" ht="72">
      <c r="A409" s="33"/>
      <c r="B409" s="2" t="s">
        <v>117</v>
      </c>
      <c r="C409" s="2"/>
      <c r="E409" s="35"/>
      <c r="F409" s="35"/>
      <c r="G409" s="35"/>
      <c r="H409" s="35"/>
      <c r="I409" s="35"/>
      <c r="J409" s="35"/>
      <c r="K409" s="35"/>
      <c r="L409" s="35"/>
    </row>
    <row r="410" spans="1:12" ht="83.25">
      <c r="A410" s="33"/>
      <c r="B410" s="2" t="s">
        <v>183</v>
      </c>
      <c r="L410" s="35"/>
    </row>
    <row r="411" spans="1:12" ht="72">
      <c r="A411" s="33"/>
      <c r="B411" s="2" t="s">
        <v>116</v>
      </c>
      <c r="L411" s="35"/>
    </row>
    <row r="412" spans="1:12" ht="72">
      <c r="A412" s="33"/>
      <c r="B412" s="2" t="s">
        <v>164</v>
      </c>
      <c r="L412" s="35"/>
    </row>
    <row r="413" spans="1:12" ht="83.25">
      <c r="A413" s="33"/>
      <c r="B413" s="2" t="s">
        <v>184</v>
      </c>
      <c r="C413" s="2"/>
      <c r="E413" s="35"/>
      <c r="F413" s="35"/>
      <c r="G413" s="35"/>
      <c r="H413" s="35"/>
      <c r="I413" s="35"/>
      <c r="J413" s="35"/>
      <c r="K413" s="35"/>
      <c r="L413" s="35"/>
    </row>
    <row r="414" spans="1:12" ht="72">
      <c r="A414" s="33"/>
      <c r="B414" s="2" t="s">
        <v>176</v>
      </c>
      <c r="C414" s="2"/>
      <c r="E414" s="35"/>
      <c r="F414" s="35"/>
      <c r="G414" s="35"/>
      <c r="H414" s="35"/>
      <c r="I414" s="35"/>
      <c r="J414" s="35"/>
      <c r="K414" s="35"/>
      <c r="L414" s="35"/>
    </row>
    <row r="415" spans="1:12" ht="72">
      <c r="A415" s="33"/>
      <c r="B415" s="4"/>
      <c r="C415" s="34"/>
      <c r="D415" s="35"/>
      <c r="E415" s="35"/>
      <c r="F415" s="35"/>
      <c r="G415" s="35"/>
      <c r="H415" s="35"/>
      <c r="I415" s="35"/>
      <c r="J415" s="35"/>
      <c r="K415" s="35"/>
      <c r="L415" s="35"/>
    </row>
    <row r="416" spans="1:12" ht="72">
      <c r="A416" s="73" t="s">
        <v>78</v>
      </c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</row>
    <row r="417" spans="1:12" ht="72">
      <c r="A417" s="73" t="s">
        <v>79</v>
      </c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</row>
    <row r="418" spans="1:12" ht="72" customHeight="1">
      <c r="A418" s="79" t="s">
        <v>72</v>
      </c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</row>
    <row r="419" spans="1:12" ht="72.75" thickBot="1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</row>
    <row r="420" spans="1:12" ht="72.75" thickBot="1">
      <c r="A420" s="74" t="s">
        <v>27</v>
      </c>
      <c r="B420" s="76" t="s">
        <v>73</v>
      </c>
      <c r="C420" s="77" t="s">
        <v>15</v>
      </c>
      <c r="D420" s="67" t="s">
        <v>16</v>
      </c>
      <c r="E420" s="68"/>
      <c r="F420" s="69"/>
      <c r="G420" s="76" t="s">
        <v>74</v>
      </c>
      <c r="H420" s="67" t="s">
        <v>17</v>
      </c>
      <c r="I420" s="68"/>
      <c r="J420" s="69"/>
      <c r="K420" s="67" t="s">
        <v>18</v>
      </c>
      <c r="L420" s="69"/>
    </row>
    <row r="421" spans="1:12" ht="86.25" thickBot="1">
      <c r="A421" s="75"/>
      <c r="B421" s="64"/>
      <c r="C421" s="78"/>
      <c r="D421" s="5" t="s">
        <v>0</v>
      </c>
      <c r="E421" s="6" t="s">
        <v>1</v>
      </c>
      <c r="F421" s="6" t="s">
        <v>2</v>
      </c>
      <c r="G421" s="64"/>
      <c r="H421" s="7" t="s">
        <v>179</v>
      </c>
      <c r="I421" s="39" t="s">
        <v>180</v>
      </c>
      <c r="J421" s="6" t="s">
        <v>5</v>
      </c>
      <c r="K421" s="6" t="s">
        <v>19</v>
      </c>
      <c r="L421" s="6" t="s">
        <v>4</v>
      </c>
    </row>
    <row r="422" spans="1:13" ht="72.75" thickBot="1">
      <c r="A422" s="40">
        <v>1</v>
      </c>
      <c r="B422" s="10">
        <v>2</v>
      </c>
      <c r="C422" s="11">
        <v>3</v>
      </c>
      <c r="D422" s="41">
        <v>4</v>
      </c>
      <c r="E422" s="10">
        <v>5</v>
      </c>
      <c r="F422" s="10">
        <v>6</v>
      </c>
      <c r="G422" s="10">
        <v>7</v>
      </c>
      <c r="H422" s="42">
        <v>8</v>
      </c>
      <c r="I422" s="10">
        <v>9</v>
      </c>
      <c r="J422" s="10">
        <v>10</v>
      </c>
      <c r="K422" s="42">
        <v>11</v>
      </c>
      <c r="L422" s="10">
        <v>12</v>
      </c>
      <c r="M422" s="14"/>
    </row>
    <row r="423" spans="1:12" ht="72.75" customHeight="1" thickBot="1">
      <c r="A423" s="67" t="s">
        <v>6</v>
      </c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9"/>
    </row>
    <row r="424" spans="1:13" s="14" customFormat="1" ht="144.75" thickBot="1">
      <c r="A424" s="25">
        <v>68</v>
      </c>
      <c r="B424" s="27" t="s">
        <v>39</v>
      </c>
      <c r="C424" s="23" t="s">
        <v>20</v>
      </c>
      <c r="D424" s="22">
        <v>6.44</v>
      </c>
      <c r="E424" s="22">
        <v>7.53</v>
      </c>
      <c r="F424" s="22">
        <v>25.38</v>
      </c>
      <c r="G424" s="22">
        <v>192</v>
      </c>
      <c r="H424" s="22">
        <v>0.11</v>
      </c>
      <c r="I424" s="22">
        <v>0.05</v>
      </c>
      <c r="J424" s="22">
        <v>1.95</v>
      </c>
      <c r="K424" s="22">
        <v>186.58</v>
      </c>
      <c r="L424" s="22">
        <v>0.95</v>
      </c>
      <c r="M424" s="2"/>
    </row>
    <row r="425" spans="1:12" ht="72.75" thickBot="1">
      <c r="A425" s="15">
        <v>15</v>
      </c>
      <c r="B425" s="21" t="s">
        <v>14</v>
      </c>
      <c r="C425" s="17">
        <v>180</v>
      </c>
      <c r="D425" s="18">
        <v>1.3</v>
      </c>
      <c r="E425" s="18">
        <v>1.3</v>
      </c>
      <c r="F425" s="18">
        <v>11.02</v>
      </c>
      <c r="G425" s="18">
        <v>58</v>
      </c>
      <c r="H425" s="36">
        <v>0.02</v>
      </c>
      <c r="I425" s="36">
        <v>0.01</v>
      </c>
      <c r="J425" s="36">
        <v>0.65</v>
      </c>
      <c r="K425" s="18">
        <v>100</v>
      </c>
      <c r="L425" s="18">
        <v>0.02</v>
      </c>
    </row>
    <row r="426" spans="1:12" ht="72.75" thickBot="1">
      <c r="A426" s="15">
        <v>3</v>
      </c>
      <c r="B426" s="21" t="s">
        <v>46</v>
      </c>
      <c r="C426" s="23" t="s">
        <v>178</v>
      </c>
      <c r="D426" s="18">
        <v>4.84</v>
      </c>
      <c r="E426" s="18">
        <v>7.3</v>
      </c>
      <c r="F426" s="18">
        <v>13.8</v>
      </c>
      <c r="G426" s="18">
        <v>163</v>
      </c>
      <c r="H426" s="18">
        <v>0.03</v>
      </c>
      <c r="I426" s="18">
        <v>0.03</v>
      </c>
      <c r="J426" s="18">
        <v>0.18</v>
      </c>
      <c r="K426" s="18">
        <v>116.84</v>
      </c>
      <c r="L426" s="18">
        <v>0.46</v>
      </c>
    </row>
    <row r="427" spans="1:12" ht="72.75" thickBot="1">
      <c r="A427" s="15"/>
      <c r="B427" s="21" t="s">
        <v>7</v>
      </c>
      <c r="C427" s="23"/>
      <c r="D427" s="18">
        <f>SUM(D424:D426)</f>
        <v>12.58</v>
      </c>
      <c r="E427" s="18">
        <f aca="true" t="shared" si="63" ref="E427:L427">SUM(E424:E426)</f>
        <v>16.13</v>
      </c>
      <c r="F427" s="18">
        <f t="shared" si="63"/>
        <v>50.2</v>
      </c>
      <c r="G427" s="18">
        <f t="shared" si="63"/>
        <v>413</v>
      </c>
      <c r="H427" s="18">
        <f t="shared" si="63"/>
        <v>0.16</v>
      </c>
      <c r="I427" s="18">
        <f t="shared" si="63"/>
        <v>0.09</v>
      </c>
      <c r="J427" s="18">
        <f t="shared" si="63"/>
        <v>2.7800000000000002</v>
      </c>
      <c r="K427" s="18">
        <f t="shared" si="63"/>
        <v>403.4200000000001</v>
      </c>
      <c r="L427" s="18">
        <f t="shared" si="63"/>
        <v>1.43</v>
      </c>
    </row>
    <row r="428" spans="1:12" ht="72.75" customHeight="1" thickBot="1">
      <c r="A428" s="67" t="s">
        <v>80</v>
      </c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9"/>
    </row>
    <row r="429" spans="1:12" ht="72.75" thickBot="1">
      <c r="A429" s="15" t="s">
        <v>31</v>
      </c>
      <c r="B429" s="21" t="s">
        <v>81</v>
      </c>
      <c r="C429" s="24" t="s">
        <v>166</v>
      </c>
      <c r="D429" s="18">
        <v>0.19</v>
      </c>
      <c r="E429" s="18">
        <v>0.1</v>
      </c>
      <c r="F429" s="18">
        <v>9.6</v>
      </c>
      <c r="G429" s="18">
        <v>43.7</v>
      </c>
      <c r="H429" s="18">
        <v>0.01</v>
      </c>
      <c r="I429" s="18">
        <v>0.01</v>
      </c>
      <c r="J429" s="18">
        <v>1.9</v>
      </c>
      <c r="K429" s="18">
        <v>6.65</v>
      </c>
      <c r="L429" s="18">
        <v>0.19</v>
      </c>
    </row>
    <row r="430" spans="1:12" ht="72.75" thickBot="1">
      <c r="A430" s="15"/>
      <c r="B430" s="21" t="s">
        <v>7</v>
      </c>
      <c r="C430" s="23"/>
      <c r="D430" s="18">
        <f aca="true" t="shared" si="64" ref="D430:L430">SUM(D429)</f>
        <v>0.19</v>
      </c>
      <c r="E430" s="18">
        <f t="shared" si="64"/>
        <v>0.1</v>
      </c>
      <c r="F430" s="18">
        <f t="shared" si="64"/>
        <v>9.6</v>
      </c>
      <c r="G430" s="18">
        <f t="shared" si="64"/>
        <v>43.7</v>
      </c>
      <c r="H430" s="18">
        <f t="shared" si="64"/>
        <v>0.01</v>
      </c>
      <c r="I430" s="18">
        <f t="shared" si="64"/>
        <v>0.01</v>
      </c>
      <c r="J430" s="18">
        <f t="shared" si="64"/>
        <v>1.9</v>
      </c>
      <c r="K430" s="18">
        <f t="shared" si="64"/>
        <v>6.65</v>
      </c>
      <c r="L430" s="18">
        <f t="shared" si="64"/>
        <v>0.19</v>
      </c>
    </row>
    <row r="431" spans="1:12" ht="72.75" customHeight="1" thickBot="1">
      <c r="A431" s="67" t="s">
        <v>9</v>
      </c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9"/>
    </row>
    <row r="432" spans="1:12" ht="72.75" thickBot="1">
      <c r="A432" s="25">
        <v>66</v>
      </c>
      <c r="B432" s="27" t="s">
        <v>137</v>
      </c>
      <c r="C432" s="17">
        <v>60</v>
      </c>
      <c r="D432" s="18">
        <v>0.36</v>
      </c>
      <c r="E432" s="18">
        <v>0.12</v>
      </c>
      <c r="F432" s="18">
        <v>2.52</v>
      </c>
      <c r="G432" s="18">
        <v>11.94</v>
      </c>
      <c r="H432" s="43">
        <v>0.04</v>
      </c>
      <c r="I432" s="18">
        <v>0.02</v>
      </c>
      <c r="J432" s="18">
        <v>8</v>
      </c>
      <c r="K432" s="18">
        <v>8.4</v>
      </c>
      <c r="L432" s="18">
        <v>0.01</v>
      </c>
    </row>
    <row r="433" spans="1:12" ht="144.75" thickBot="1">
      <c r="A433" s="15">
        <v>46</v>
      </c>
      <c r="B433" s="21" t="s">
        <v>124</v>
      </c>
      <c r="C433" s="24" t="s">
        <v>103</v>
      </c>
      <c r="D433" s="18">
        <v>4.16</v>
      </c>
      <c r="E433" s="18">
        <v>5.8</v>
      </c>
      <c r="F433" s="18">
        <v>19.69</v>
      </c>
      <c r="G433" s="18">
        <v>143.8</v>
      </c>
      <c r="H433" s="18">
        <v>0.15</v>
      </c>
      <c r="I433" s="18">
        <v>0.06</v>
      </c>
      <c r="J433" s="18">
        <v>7.87</v>
      </c>
      <c r="K433" s="18">
        <v>26.74</v>
      </c>
      <c r="L433" s="18">
        <v>1.22</v>
      </c>
    </row>
    <row r="434" spans="1:12" ht="72.75" thickBot="1">
      <c r="A434" s="15">
        <v>35</v>
      </c>
      <c r="B434" s="21" t="s">
        <v>157</v>
      </c>
      <c r="C434" s="23" t="s">
        <v>158</v>
      </c>
      <c r="D434" s="18">
        <v>6</v>
      </c>
      <c r="E434" s="18">
        <v>6</v>
      </c>
      <c r="F434" s="18">
        <v>2.47</v>
      </c>
      <c r="G434" s="18">
        <v>144</v>
      </c>
      <c r="H434" s="18">
        <v>0.04</v>
      </c>
      <c r="I434" s="18">
        <v>0.03</v>
      </c>
      <c r="J434" s="18">
        <v>0.8</v>
      </c>
      <c r="K434" s="18">
        <v>3.79</v>
      </c>
      <c r="L434" s="18">
        <v>0.19</v>
      </c>
    </row>
    <row r="435" spans="1:12" ht="144.75" thickBot="1">
      <c r="A435" s="15">
        <v>30</v>
      </c>
      <c r="B435" s="21" t="s">
        <v>91</v>
      </c>
      <c r="C435" s="17">
        <v>150</v>
      </c>
      <c r="D435" s="18">
        <v>5.34</v>
      </c>
      <c r="E435" s="18">
        <v>6.96</v>
      </c>
      <c r="F435" s="18">
        <v>31.45</v>
      </c>
      <c r="G435" s="18">
        <v>203</v>
      </c>
      <c r="H435" s="18">
        <v>0.06</v>
      </c>
      <c r="I435" s="18">
        <v>0.02</v>
      </c>
      <c r="J435" s="18">
        <v>5.95</v>
      </c>
      <c r="K435" s="18">
        <v>14.63</v>
      </c>
      <c r="L435" s="18">
        <v>0.07</v>
      </c>
    </row>
    <row r="436" spans="1:12" ht="72.75" thickBot="1">
      <c r="A436" s="15">
        <v>9</v>
      </c>
      <c r="B436" s="21" t="s">
        <v>63</v>
      </c>
      <c r="C436" s="17">
        <v>200</v>
      </c>
      <c r="D436" s="18">
        <v>0.46</v>
      </c>
      <c r="E436" s="18">
        <v>0</v>
      </c>
      <c r="F436" s="18">
        <v>20</v>
      </c>
      <c r="G436" s="18">
        <v>99</v>
      </c>
      <c r="H436" s="18">
        <v>0</v>
      </c>
      <c r="I436" s="18">
        <v>0</v>
      </c>
      <c r="J436" s="18">
        <v>0.42</v>
      </c>
      <c r="K436" s="18">
        <v>46.92</v>
      </c>
      <c r="L436" s="18">
        <v>1</v>
      </c>
    </row>
    <row r="437" spans="1:12" ht="144.75" thickBot="1">
      <c r="A437" s="15" t="s">
        <v>31</v>
      </c>
      <c r="B437" s="21" t="s">
        <v>82</v>
      </c>
      <c r="C437" s="17">
        <v>45</v>
      </c>
      <c r="D437" s="18">
        <v>3.6</v>
      </c>
      <c r="E437" s="18">
        <v>0.45</v>
      </c>
      <c r="F437" s="18">
        <v>21.69</v>
      </c>
      <c r="G437" s="18">
        <v>106.2</v>
      </c>
      <c r="H437" s="18">
        <v>0.07</v>
      </c>
      <c r="I437" s="18">
        <v>0.03</v>
      </c>
      <c r="J437" s="18">
        <v>0</v>
      </c>
      <c r="K437" s="18">
        <v>10.8</v>
      </c>
      <c r="L437" s="18">
        <v>0.9</v>
      </c>
    </row>
    <row r="438" spans="1:12" ht="144.75" thickBot="1">
      <c r="A438" s="15" t="s">
        <v>31</v>
      </c>
      <c r="B438" s="21" t="s">
        <v>94</v>
      </c>
      <c r="C438" s="17">
        <v>50</v>
      </c>
      <c r="D438" s="18">
        <v>2.8</v>
      </c>
      <c r="E438" s="18">
        <v>0.6</v>
      </c>
      <c r="F438" s="18">
        <v>24.7</v>
      </c>
      <c r="G438" s="18">
        <v>116</v>
      </c>
      <c r="H438" s="18">
        <v>0.06</v>
      </c>
      <c r="I438" s="18">
        <v>0.02</v>
      </c>
      <c r="J438" s="18">
        <v>0</v>
      </c>
      <c r="K438" s="18">
        <v>12</v>
      </c>
      <c r="L438" s="18">
        <v>1.6</v>
      </c>
    </row>
    <row r="439" spans="1:12" ht="72.75" thickBot="1">
      <c r="A439" s="25"/>
      <c r="B439" s="27" t="s">
        <v>25</v>
      </c>
      <c r="C439" s="17"/>
      <c r="D439" s="22">
        <f>SUM(D432:D438)</f>
        <v>22.720000000000002</v>
      </c>
      <c r="E439" s="22">
        <f aca="true" t="shared" si="65" ref="E439:L439">SUM(E432:E438)</f>
        <v>19.93</v>
      </c>
      <c r="F439" s="22">
        <f t="shared" si="65"/>
        <v>122.52</v>
      </c>
      <c r="G439" s="22">
        <f t="shared" si="65"/>
        <v>823.94</v>
      </c>
      <c r="H439" s="22">
        <f t="shared" si="65"/>
        <v>0.42000000000000004</v>
      </c>
      <c r="I439" s="22">
        <f t="shared" si="65"/>
        <v>0.18</v>
      </c>
      <c r="J439" s="22">
        <f t="shared" si="65"/>
        <v>23.040000000000003</v>
      </c>
      <c r="K439" s="22">
        <f t="shared" si="65"/>
        <v>123.28</v>
      </c>
      <c r="L439" s="22">
        <f t="shared" si="65"/>
        <v>4.99</v>
      </c>
    </row>
    <row r="440" spans="1:12" ht="72.75" customHeight="1" thickBot="1">
      <c r="A440" s="67" t="s">
        <v>24</v>
      </c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9"/>
    </row>
    <row r="441" spans="1:12" ht="72.75" thickBot="1">
      <c r="A441" s="15">
        <v>21</v>
      </c>
      <c r="B441" s="28" t="s">
        <v>26</v>
      </c>
      <c r="C441" s="23" t="s">
        <v>22</v>
      </c>
      <c r="D441" s="22">
        <v>4.35</v>
      </c>
      <c r="E441" s="22">
        <v>4.8</v>
      </c>
      <c r="F441" s="22">
        <v>6</v>
      </c>
      <c r="G441" s="22">
        <v>88.5</v>
      </c>
      <c r="H441" s="22">
        <v>0.04</v>
      </c>
      <c r="I441" s="22">
        <v>0.26</v>
      </c>
      <c r="J441" s="22">
        <v>1.05</v>
      </c>
      <c r="K441" s="22">
        <v>180</v>
      </c>
      <c r="L441" s="22">
        <v>0.15</v>
      </c>
    </row>
    <row r="442" spans="1:12" ht="72.75" thickBot="1">
      <c r="A442" s="15">
        <v>36</v>
      </c>
      <c r="B442" s="21" t="s">
        <v>88</v>
      </c>
      <c r="C442" s="23" t="s">
        <v>96</v>
      </c>
      <c r="D442" s="18">
        <v>5.25</v>
      </c>
      <c r="E442" s="18">
        <v>11.37</v>
      </c>
      <c r="F442" s="18">
        <v>29.07</v>
      </c>
      <c r="G442" s="18">
        <v>182.3</v>
      </c>
      <c r="H442" s="18">
        <v>0.08</v>
      </c>
      <c r="I442" s="18">
        <v>0.09</v>
      </c>
      <c r="J442" s="18">
        <v>0.22</v>
      </c>
      <c r="K442" s="18">
        <v>31.07</v>
      </c>
      <c r="L442" s="18">
        <v>0.55</v>
      </c>
    </row>
    <row r="443" spans="1:12" ht="72.75" thickBot="1">
      <c r="A443" s="15"/>
      <c r="B443" s="21" t="s">
        <v>7</v>
      </c>
      <c r="C443" s="17"/>
      <c r="D443" s="18">
        <f>SUM(D441:D442)</f>
        <v>9.6</v>
      </c>
      <c r="E443" s="18">
        <f aca="true" t="shared" si="66" ref="E443:L443">SUM(E441:E442)</f>
        <v>16.169999999999998</v>
      </c>
      <c r="F443" s="18">
        <f t="shared" si="66"/>
        <v>35.07</v>
      </c>
      <c r="G443" s="18">
        <f t="shared" si="66"/>
        <v>270.8</v>
      </c>
      <c r="H443" s="18">
        <f t="shared" si="66"/>
        <v>0.12</v>
      </c>
      <c r="I443" s="18">
        <f t="shared" si="66"/>
        <v>0.35</v>
      </c>
      <c r="J443" s="18">
        <f t="shared" si="66"/>
        <v>1.27</v>
      </c>
      <c r="K443" s="18">
        <f t="shared" si="66"/>
        <v>211.07</v>
      </c>
      <c r="L443" s="18">
        <f t="shared" si="66"/>
        <v>0.7000000000000001</v>
      </c>
    </row>
    <row r="444" spans="1:12" ht="72.75" customHeight="1" thickBot="1">
      <c r="A444" s="70" t="s">
        <v>181</v>
      </c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2"/>
    </row>
    <row r="445" spans="1:12" ht="72.75" thickBot="1">
      <c r="A445" s="15">
        <v>26</v>
      </c>
      <c r="B445" s="21" t="s">
        <v>54</v>
      </c>
      <c r="C445" s="23" t="s">
        <v>167</v>
      </c>
      <c r="D445" s="18">
        <v>7.41</v>
      </c>
      <c r="E445" s="18">
        <v>9.56</v>
      </c>
      <c r="F445" s="18">
        <v>0.78</v>
      </c>
      <c r="G445" s="18">
        <v>130.28</v>
      </c>
      <c r="H445" s="18">
        <v>0.03</v>
      </c>
      <c r="I445" s="18">
        <v>0.06</v>
      </c>
      <c r="J445" s="18">
        <v>0</v>
      </c>
      <c r="K445" s="18">
        <v>16.9</v>
      </c>
      <c r="L445" s="18">
        <v>1.02</v>
      </c>
    </row>
    <row r="446" spans="1:12" ht="72.75" thickBot="1">
      <c r="A446" s="25">
        <v>94</v>
      </c>
      <c r="B446" s="21" t="s">
        <v>44</v>
      </c>
      <c r="C446" s="17">
        <v>130</v>
      </c>
      <c r="D446" s="18">
        <v>2.64</v>
      </c>
      <c r="E446" s="18">
        <v>4.54</v>
      </c>
      <c r="F446" s="18">
        <v>15.65</v>
      </c>
      <c r="G446" s="18">
        <v>123.07</v>
      </c>
      <c r="H446" s="18">
        <v>0.12</v>
      </c>
      <c r="I446" s="18">
        <v>0.09</v>
      </c>
      <c r="J446" s="18">
        <v>15.56</v>
      </c>
      <c r="K446" s="18">
        <v>40.02</v>
      </c>
      <c r="L446" s="18">
        <v>0.92</v>
      </c>
    </row>
    <row r="447" spans="1:12" ht="144.75" thickBot="1">
      <c r="A447" s="15" t="s">
        <v>31</v>
      </c>
      <c r="B447" s="21" t="s">
        <v>82</v>
      </c>
      <c r="C447" s="17">
        <v>30</v>
      </c>
      <c r="D447" s="18">
        <v>2.4</v>
      </c>
      <c r="E447" s="18">
        <v>0.3</v>
      </c>
      <c r="F447" s="18">
        <v>14.46</v>
      </c>
      <c r="G447" s="18">
        <v>70.8</v>
      </c>
      <c r="H447" s="18">
        <v>0.05</v>
      </c>
      <c r="I447" s="18">
        <v>0.02</v>
      </c>
      <c r="J447" s="18">
        <v>0</v>
      </c>
      <c r="K447" s="18">
        <v>7.2</v>
      </c>
      <c r="L447" s="18">
        <v>0.6</v>
      </c>
    </row>
    <row r="448" spans="1:12" ht="72.75" thickBot="1">
      <c r="A448" s="38">
        <v>76</v>
      </c>
      <c r="B448" s="29" t="s">
        <v>49</v>
      </c>
      <c r="C448" s="23" t="s">
        <v>97</v>
      </c>
      <c r="D448" s="22">
        <v>0.8</v>
      </c>
      <c r="E448" s="22">
        <v>1</v>
      </c>
      <c r="F448" s="22">
        <v>13.5</v>
      </c>
      <c r="G448" s="22">
        <v>62</v>
      </c>
      <c r="H448" s="22">
        <v>0.02</v>
      </c>
      <c r="I448" s="22">
        <v>0.07</v>
      </c>
      <c r="J448" s="22">
        <v>0.65</v>
      </c>
      <c r="K448" s="22">
        <v>60.35</v>
      </c>
      <c r="L448" s="22">
        <v>0.09</v>
      </c>
    </row>
    <row r="449" spans="1:12" ht="156" thickBot="1">
      <c r="A449" s="15" t="s">
        <v>31</v>
      </c>
      <c r="B449" s="21" t="s">
        <v>182</v>
      </c>
      <c r="C449" s="23" t="s">
        <v>114</v>
      </c>
      <c r="D449" s="18">
        <v>0.3</v>
      </c>
      <c r="E449" s="18">
        <v>0.3</v>
      </c>
      <c r="F449" s="18">
        <v>7.33</v>
      </c>
      <c r="G449" s="18">
        <v>35.16</v>
      </c>
      <c r="H449" s="18">
        <v>0.03</v>
      </c>
      <c r="I449" s="18">
        <v>0.02</v>
      </c>
      <c r="J449" s="18">
        <v>7.48</v>
      </c>
      <c r="K449" s="18">
        <v>11.97</v>
      </c>
      <c r="L449" s="18">
        <v>1.65</v>
      </c>
    </row>
    <row r="450" spans="1:12" ht="72.75" thickBot="1">
      <c r="A450" s="15"/>
      <c r="B450" s="21" t="s">
        <v>25</v>
      </c>
      <c r="C450" s="17"/>
      <c r="D450" s="18">
        <f aca="true" t="shared" si="67" ref="D450:L450">SUM(D445:D449)</f>
        <v>13.550000000000002</v>
      </c>
      <c r="E450" s="18">
        <f t="shared" si="67"/>
        <v>15.700000000000003</v>
      </c>
      <c r="F450" s="18">
        <f t="shared" si="67"/>
        <v>51.72</v>
      </c>
      <c r="G450" s="18">
        <f t="shared" si="67"/>
        <v>421.30999999999995</v>
      </c>
      <c r="H450" s="18">
        <f t="shared" si="67"/>
        <v>0.25</v>
      </c>
      <c r="I450" s="18">
        <f t="shared" si="67"/>
        <v>0.26</v>
      </c>
      <c r="J450" s="18">
        <f t="shared" si="67"/>
        <v>23.69</v>
      </c>
      <c r="K450" s="18">
        <f t="shared" si="67"/>
        <v>136.44</v>
      </c>
      <c r="L450" s="18">
        <f t="shared" si="67"/>
        <v>4.279999999999999</v>
      </c>
    </row>
    <row r="451" spans="1:12" ht="86.25" thickBot="1">
      <c r="A451" s="15"/>
      <c r="B451" s="21"/>
      <c r="C451" s="23"/>
      <c r="D451" s="5" t="s">
        <v>0</v>
      </c>
      <c r="E451" s="6" t="s">
        <v>1</v>
      </c>
      <c r="F451" s="6" t="s">
        <v>2</v>
      </c>
      <c r="G451" s="30" t="s">
        <v>3</v>
      </c>
      <c r="H451" s="7" t="s">
        <v>179</v>
      </c>
      <c r="I451" s="7" t="s">
        <v>180</v>
      </c>
      <c r="J451" s="6" t="s">
        <v>5</v>
      </c>
      <c r="K451" s="6" t="s">
        <v>19</v>
      </c>
      <c r="L451" s="6" t="s">
        <v>4</v>
      </c>
    </row>
    <row r="452" spans="1:12" ht="72.75" thickBot="1">
      <c r="A452" s="15"/>
      <c r="B452" s="31" t="s">
        <v>11</v>
      </c>
      <c r="C452" s="23"/>
      <c r="D452" s="18">
        <f aca="true" t="shared" si="68" ref="D452:L452">SUM(D427+D430+D439+D443+D450)</f>
        <v>58.64000000000001</v>
      </c>
      <c r="E452" s="18">
        <f t="shared" si="68"/>
        <v>68.03</v>
      </c>
      <c r="F452" s="18">
        <f t="shared" si="68"/>
        <v>269.11</v>
      </c>
      <c r="G452" s="18">
        <f t="shared" si="68"/>
        <v>1972.75</v>
      </c>
      <c r="H452" s="18">
        <f t="shared" si="68"/>
        <v>0.9600000000000001</v>
      </c>
      <c r="I452" s="18">
        <f t="shared" si="68"/>
        <v>0.8899999999999999</v>
      </c>
      <c r="J452" s="18">
        <f t="shared" si="68"/>
        <v>52.68000000000001</v>
      </c>
      <c r="K452" s="18">
        <f t="shared" si="68"/>
        <v>880.8600000000001</v>
      </c>
      <c r="L452" s="18">
        <f t="shared" si="68"/>
        <v>11.59</v>
      </c>
    </row>
    <row r="453" spans="1:12" ht="72.75" thickBot="1">
      <c r="A453" s="46"/>
      <c r="B453" s="47" t="s">
        <v>12</v>
      </c>
      <c r="C453" s="48"/>
      <c r="D453" s="18">
        <v>51.3</v>
      </c>
      <c r="E453" s="18">
        <v>57</v>
      </c>
      <c r="F453" s="18">
        <v>247.95</v>
      </c>
      <c r="G453" s="18">
        <v>1710</v>
      </c>
      <c r="H453" s="18">
        <v>0.86</v>
      </c>
      <c r="I453" s="18">
        <v>0.95</v>
      </c>
      <c r="J453" s="18">
        <v>47.5</v>
      </c>
      <c r="K453" s="18">
        <v>855</v>
      </c>
      <c r="L453" s="18">
        <v>9.5</v>
      </c>
    </row>
    <row r="454" spans="1:12" ht="143.25" thickBot="1">
      <c r="A454" s="9"/>
      <c r="B454" s="32" t="s">
        <v>13</v>
      </c>
      <c r="C454" s="6"/>
      <c r="D454" s="19">
        <f>D452*100/D453</f>
        <v>114.30799220272907</v>
      </c>
      <c r="E454" s="19">
        <f aca="true" t="shared" si="69" ref="E454:L454">E452*100/E453</f>
        <v>119.35087719298245</v>
      </c>
      <c r="F454" s="19">
        <f t="shared" si="69"/>
        <v>108.53397862472274</v>
      </c>
      <c r="G454" s="19">
        <f t="shared" si="69"/>
        <v>115.36549707602339</v>
      </c>
      <c r="H454" s="19">
        <f t="shared" si="69"/>
        <v>111.6279069767442</v>
      </c>
      <c r="I454" s="19">
        <f t="shared" si="69"/>
        <v>93.68421052631578</v>
      </c>
      <c r="J454" s="19">
        <f t="shared" si="69"/>
        <v>110.90526315789475</v>
      </c>
      <c r="K454" s="19">
        <f t="shared" si="69"/>
        <v>103.02456140350878</v>
      </c>
      <c r="L454" s="19">
        <f t="shared" si="69"/>
        <v>122</v>
      </c>
    </row>
    <row r="455" spans="1:12" ht="72">
      <c r="A455" s="33"/>
      <c r="B455" s="4"/>
      <c r="C455" s="34"/>
      <c r="D455" s="35"/>
      <c r="E455" s="35"/>
      <c r="F455" s="35"/>
      <c r="G455" s="35"/>
      <c r="H455" s="35"/>
      <c r="I455" s="35"/>
      <c r="J455" s="35"/>
      <c r="K455" s="35"/>
      <c r="L455" s="35"/>
    </row>
    <row r="456" spans="1:13" ht="72.75" thickBot="1">
      <c r="A456" s="33"/>
      <c r="B456" s="2" t="s">
        <v>117</v>
      </c>
      <c r="C456" s="2"/>
      <c r="E456" s="35"/>
      <c r="F456" s="35"/>
      <c r="G456" s="35"/>
      <c r="H456" s="35"/>
      <c r="I456" s="35"/>
      <c r="J456" s="35"/>
      <c r="K456" s="35"/>
      <c r="L456" s="35"/>
      <c r="M456" s="49"/>
    </row>
    <row r="457" spans="1:76" s="50" customFormat="1" ht="84" thickBot="1">
      <c r="A457" s="33"/>
      <c r="B457" s="2" t="s">
        <v>183</v>
      </c>
      <c r="C457" s="3"/>
      <c r="D457" s="2"/>
      <c r="E457" s="2"/>
      <c r="F457" s="2"/>
      <c r="G457" s="2"/>
      <c r="H457" s="2"/>
      <c r="I457" s="2"/>
      <c r="J457" s="2"/>
      <c r="K457" s="2"/>
      <c r="L457" s="35"/>
      <c r="M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</row>
    <row r="458" spans="1:12" s="49" customFormat="1" ht="72">
      <c r="A458" s="33"/>
      <c r="B458" s="2" t="s">
        <v>116</v>
      </c>
      <c r="C458" s="3"/>
      <c r="D458" s="2"/>
      <c r="E458" s="2"/>
      <c r="F458" s="2"/>
      <c r="G458" s="2"/>
      <c r="H458" s="2"/>
      <c r="I458" s="2"/>
      <c r="J458" s="2"/>
      <c r="K458" s="2"/>
      <c r="L458" s="35"/>
    </row>
    <row r="459" spans="1:76" ht="72">
      <c r="A459" s="33"/>
      <c r="B459" s="2" t="s">
        <v>164</v>
      </c>
      <c r="L459" s="35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  <c r="AZ459" s="49"/>
      <c r="BA459" s="49"/>
      <c r="BB459" s="49"/>
      <c r="BC459" s="49"/>
      <c r="BD459" s="49"/>
      <c r="BE459" s="49"/>
      <c r="BF459" s="49"/>
      <c r="BG459" s="49"/>
      <c r="BH459" s="49"/>
      <c r="BI459" s="49"/>
      <c r="BJ459" s="49"/>
      <c r="BK459" s="49"/>
      <c r="BL459" s="49"/>
      <c r="BM459" s="49"/>
      <c r="BN459" s="49"/>
      <c r="BO459" s="49"/>
      <c r="BP459" s="49"/>
      <c r="BQ459" s="49"/>
      <c r="BR459" s="49"/>
      <c r="BS459" s="49"/>
      <c r="BT459" s="49"/>
      <c r="BU459" s="49"/>
      <c r="BV459" s="49"/>
      <c r="BW459" s="49"/>
      <c r="BX459" s="49"/>
    </row>
    <row r="460" spans="1:76" ht="83.25">
      <c r="A460" s="33"/>
      <c r="B460" s="2" t="s">
        <v>184</v>
      </c>
      <c r="C460" s="2"/>
      <c r="E460" s="35"/>
      <c r="F460" s="35"/>
      <c r="G460" s="35"/>
      <c r="H460" s="35"/>
      <c r="I460" s="35"/>
      <c r="J460" s="35"/>
      <c r="K460" s="35"/>
      <c r="L460" s="35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/>
      <c r="BA460" s="49"/>
      <c r="BB460" s="49"/>
      <c r="BC460" s="49"/>
      <c r="BD460" s="49"/>
      <c r="BE460" s="49"/>
      <c r="BF460" s="49"/>
      <c r="BG460" s="49"/>
      <c r="BH460" s="49"/>
      <c r="BI460" s="49"/>
      <c r="BJ460" s="49"/>
      <c r="BK460" s="49"/>
      <c r="BL460" s="49"/>
      <c r="BM460" s="49"/>
      <c r="BN460" s="49"/>
      <c r="BO460" s="49"/>
      <c r="BP460" s="49"/>
      <c r="BQ460" s="49"/>
      <c r="BR460" s="49"/>
      <c r="BS460" s="49"/>
      <c r="BT460" s="49"/>
      <c r="BU460" s="49"/>
      <c r="BV460" s="49"/>
      <c r="BW460" s="49"/>
      <c r="BX460" s="49"/>
    </row>
    <row r="461" spans="1:76" ht="72">
      <c r="A461" s="33"/>
      <c r="B461" s="2" t="s">
        <v>176</v>
      </c>
      <c r="C461" s="2"/>
      <c r="E461" s="35"/>
      <c r="F461" s="35"/>
      <c r="G461" s="35"/>
      <c r="H461" s="35"/>
      <c r="I461" s="35"/>
      <c r="J461" s="35"/>
      <c r="K461" s="35"/>
      <c r="L461" s="35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  <c r="BC461" s="49"/>
      <c r="BD461" s="49"/>
      <c r="BE461" s="49"/>
      <c r="BF461" s="49"/>
      <c r="BG461" s="49"/>
      <c r="BH461" s="49"/>
      <c r="BI461" s="49"/>
      <c r="BJ461" s="49"/>
      <c r="BK461" s="49"/>
      <c r="BL461" s="49"/>
      <c r="BM461" s="49"/>
      <c r="BN461" s="49"/>
      <c r="BO461" s="49"/>
      <c r="BP461" s="49"/>
      <c r="BQ461" s="49"/>
      <c r="BR461" s="49"/>
      <c r="BS461" s="49"/>
      <c r="BT461" s="49"/>
      <c r="BU461" s="49"/>
      <c r="BV461" s="49"/>
      <c r="BW461" s="49"/>
      <c r="BX461" s="49"/>
    </row>
    <row r="462" spans="1:76" ht="72.75" thickBo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/>
      <c r="AZ462" s="49"/>
      <c r="BA462" s="49"/>
      <c r="BB462" s="49"/>
      <c r="BC462" s="49"/>
      <c r="BD462" s="49"/>
      <c r="BE462" s="49"/>
      <c r="BF462" s="49"/>
      <c r="BG462" s="49"/>
      <c r="BH462" s="49"/>
      <c r="BI462" s="49"/>
      <c r="BJ462" s="49"/>
      <c r="BK462" s="49"/>
      <c r="BL462" s="49"/>
      <c r="BM462" s="49"/>
      <c r="BN462" s="49"/>
      <c r="BO462" s="49"/>
      <c r="BP462" s="49"/>
      <c r="BQ462" s="49"/>
      <c r="BR462" s="49"/>
      <c r="BS462" s="49"/>
      <c r="BT462" s="49"/>
      <c r="BU462" s="49"/>
      <c r="BV462" s="49"/>
      <c r="BW462" s="49"/>
      <c r="BX462" s="49"/>
    </row>
    <row r="463" spans="1:76" ht="72.75" customHeight="1" thickBot="1">
      <c r="A463" s="67" t="s">
        <v>104</v>
      </c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/>
      <c r="AZ463" s="49"/>
      <c r="BA463" s="49"/>
      <c r="BB463" s="49"/>
      <c r="BC463" s="49"/>
      <c r="BD463" s="49"/>
      <c r="BE463" s="49"/>
      <c r="BF463" s="49"/>
      <c r="BG463" s="49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9"/>
      <c r="BS463" s="49"/>
      <c r="BT463" s="49"/>
      <c r="BU463" s="49"/>
      <c r="BV463" s="49"/>
      <c r="BW463" s="49"/>
      <c r="BX463" s="49"/>
    </row>
    <row r="464" spans="1:76" ht="72.75" thickBot="1">
      <c r="A464" s="81"/>
      <c r="B464" s="82"/>
      <c r="C464" s="83"/>
      <c r="D464" s="65" t="s">
        <v>16</v>
      </c>
      <c r="E464" s="60"/>
      <c r="F464" s="66"/>
      <c r="G464" s="76" t="s">
        <v>74</v>
      </c>
      <c r="H464" s="65" t="s">
        <v>17</v>
      </c>
      <c r="I464" s="60"/>
      <c r="J464" s="66"/>
      <c r="K464" s="65" t="s">
        <v>18</v>
      </c>
      <c r="L464" s="66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  <c r="AV464" s="49"/>
      <c r="AW464" s="49"/>
      <c r="AX464" s="49"/>
      <c r="AY464" s="49"/>
      <c r="AZ464" s="49"/>
      <c r="BA464" s="49"/>
      <c r="BB464" s="49"/>
      <c r="BC464" s="49"/>
      <c r="BD464" s="49"/>
      <c r="BE464" s="49"/>
      <c r="BF464" s="49"/>
      <c r="BG464" s="49"/>
      <c r="BH464" s="49"/>
      <c r="BI464" s="49"/>
      <c r="BJ464" s="49"/>
      <c r="BK464" s="49"/>
      <c r="BL464" s="49"/>
      <c r="BM464" s="49"/>
      <c r="BN464" s="49"/>
      <c r="BO464" s="49"/>
      <c r="BP464" s="49"/>
      <c r="BQ464" s="49"/>
      <c r="BR464" s="49"/>
      <c r="BS464" s="49"/>
      <c r="BT464" s="49"/>
      <c r="BU464" s="49"/>
      <c r="BV464" s="49"/>
      <c r="BW464" s="49"/>
      <c r="BX464" s="49"/>
    </row>
    <row r="465" spans="1:76" ht="86.25" thickBot="1">
      <c r="A465" s="58"/>
      <c r="B465" s="60"/>
      <c r="C465" s="62"/>
      <c r="D465" s="5" t="s">
        <v>0</v>
      </c>
      <c r="E465" s="6" t="s">
        <v>1</v>
      </c>
      <c r="F465" s="6" t="s">
        <v>2</v>
      </c>
      <c r="G465" s="64"/>
      <c r="H465" s="7" t="s">
        <v>179</v>
      </c>
      <c r="I465" s="51" t="s">
        <v>180</v>
      </c>
      <c r="J465" s="6" t="s">
        <v>5</v>
      </c>
      <c r="K465" s="6" t="s">
        <v>19</v>
      </c>
      <c r="L465" s="6" t="s">
        <v>4</v>
      </c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  <c r="AZ465" s="49"/>
      <c r="BA465" s="49"/>
      <c r="BB465" s="49"/>
      <c r="BC465" s="49"/>
      <c r="BD465" s="49"/>
      <c r="BE465" s="49"/>
      <c r="BF465" s="49"/>
      <c r="BG465" s="49"/>
      <c r="BH465" s="49"/>
      <c r="BI465" s="49"/>
      <c r="BJ465" s="49"/>
      <c r="BK465" s="49"/>
      <c r="BL465" s="49"/>
      <c r="BM465" s="49"/>
      <c r="BN465" s="49"/>
      <c r="BO465" s="49"/>
      <c r="BP465" s="49"/>
      <c r="BQ465" s="49"/>
      <c r="BR465" s="49"/>
      <c r="BS465" s="49"/>
      <c r="BT465" s="49"/>
      <c r="BU465" s="49"/>
      <c r="BV465" s="49"/>
      <c r="BW465" s="49"/>
      <c r="BX465" s="49"/>
    </row>
    <row r="466" spans="1:76" s="50" customFormat="1" ht="72.75" customHeight="1" thickBot="1">
      <c r="A466" s="54" t="s">
        <v>35</v>
      </c>
      <c r="B466" s="55"/>
      <c r="C466" s="56"/>
      <c r="D466" s="22">
        <f aca="true" t="shared" si="70" ref="D466:L466">SUM(D39+D84+D127+D172+D219+D267+D311+D359+D405+D452)</f>
        <v>556.45</v>
      </c>
      <c r="E466" s="22">
        <f t="shared" si="70"/>
        <v>622.25</v>
      </c>
      <c r="F466" s="22">
        <f t="shared" si="70"/>
        <v>2739.72</v>
      </c>
      <c r="G466" s="22">
        <f t="shared" si="70"/>
        <v>18827.33</v>
      </c>
      <c r="H466" s="22">
        <f t="shared" si="70"/>
        <v>9.603000000000002</v>
      </c>
      <c r="I466" s="22">
        <f t="shared" si="70"/>
        <v>9.983</v>
      </c>
      <c r="J466" s="22">
        <f t="shared" si="70"/>
        <v>548.08</v>
      </c>
      <c r="K466" s="22">
        <f t="shared" si="70"/>
        <v>8607.550000000001</v>
      </c>
      <c r="L466" s="22">
        <f t="shared" si="70"/>
        <v>109.22999999999999</v>
      </c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  <c r="BC466" s="49"/>
      <c r="BD466" s="49"/>
      <c r="BE466" s="49"/>
      <c r="BF466" s="49"/>
      <c r="BG466" s="49"/>
      <c r="BH466" s="49"/>
      <c r="BI466" s="49"/>
      <c r="BJ466" s="49"/>
      <c r="BK466" s="49"/>
      <c r="BL466" s="49"/>
      <c r="BM466" s="49"/>
      <c r="BN466" s="49"/>
      <c r="BO466" s="49"/>
      <c r="BP466" s="49"/>
      <c r="BQ466" s="49"/>
      <c r="BR466" s="49"/>
      <c r="BS466" s="49"/>
      <c r="BT466" s="49"/>
      <c r="BU466" s="49"/>
      <c r="BV466" s="49"/>
      <c r="BW466" s="49"/>
      <c r="BX466" s="49"/>
    </row>
    <row r="467" spans="1:76" ht="72.75" customHeight="1" thickBot="1">
      <c r="A467" s="54" t="s">
        <v>36</v>
      </c>
      <c r="B467" s="55"/>
      <c r="C467" s="56"/>
      <c r="D467" s="18">
        <f>D466/10</f>
        <v>55.645</v>
      </c>
      <c r="E467" s="18">
        <f aca="true" t="shared" si="71" ref="E467:L467">E466/10</f>
        <v>62.225</v>
      </c>
      <c r="F467" s="18">
        <f t="shared" si="71"/>
        <v>273.972</v>
      </c>
      <c r="G467" s="18">
        <f t="shared" si="71"/>
        <v>1882.7330000000002</v>
      </c>
      <c r="H467" s="18">
        <f t="shared" si="71"/>
        <v>0.9603000000000002</v>
      </c>
      <c r="I467" s="18">
        <f t="shared" si="71"/>
        <v>0.9983000000000001</v>
      </c>
      <c r="J467" s="18">
        <f t="shared" si="71"/>
        <v>54.80800000000001</v>
      </c>
      <c r="K467" s="18">
        <f t="shared" si="71"/>
        <v>860.7550000000001</v>
      </c>
      <c r="L467" s="18">
        <f t="shared" si="71"/>
        <v>10.922999999999998</v>
      </c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  <c r="BC467" s="49"/>
      <c r="BD467" s="49"/>
      <c r="BE467" s="49"/>
      <c r="BF467" s="49"/>
      <c r="BG467" s="49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9"/>
      <c r="BS467" s="49"/>
      <c r="BT467" s="49"/>
      <c r="BU467" s="49"/>
      <c r="BV467" s="49"/>
      <c r="BW467" s="49"/>
      <c r="BX467" s="49"/>
    </row>
    <row r="468" spans="1:76" ht="72.75" customHeight="1" thickBot="1">
      <c r="A468" s="54" t="s">
        <v>12</v>
      </c>
      <c r="B468" s="55"/>
      <c r="C468" s="56"/>
      <c r="D468" s="18">
        <v>51.3</v>
      </c>
      <c r="E468" s="18">
        <v>57</v>
      </c>
      <c r="F468" s="18">
        <v>247.95</v>
      </c>
      <c r="G468" s="18">
        <v>1710</v>
      </c>
      <c r="H468" s="18">
        <v>0.86</v>
      </c>
      <c r="I468" s="18">
        <v>0.95</v>
      </c>
      <c r="J468" s="18">
        <v>47.5</v>
      </c>
      <c r="K468" s="18">
        <v>855</v>
      </c>
      <c r="L468" s="18">
        <v>9.5</v>
      </c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  <c r="AZ468" s="49"/>
      <c r="BA468" s="49"/>
      <c r="BB468" s="49"/>
      <c r="BC468" s="49"/>
      <c r="BD468" s="49"/>
      <c r="BE468" s="49"/>
      <c r="BF468" s="49"/>
      <c r="BG468" s="49"/>
      <c r="BH468" s="49"/>
      <c r="BI468" s="49"/>
      <c r="BJ468" s="49"/>
      <c r="BK468" s="49"/>
      <c r="BL468" s="49"/>
      <c r="BM468" s="49"/>
      <c r="BN468" s="49"/>
      <c r="BO468" s="49"/>
      <c r="BP468" s="49"/>
      <c r="BQ468" s="49"/>
      <c r="BR468" s="49"/>
      <c r="BS468" s="49"/>
      <c r="BT468" s="49"/>
      <c r="BU468" s="49"/>
      <c r="BV468" s="49"/>
      <c r="BW468" s="49"/>
      <c r="BX468" s="49"/>
    </row>
    <row r="469" spans="1:76" ht="185.25" customHeight="1" thickBot="1">
      <c r="A469" s="54" t="s">
        <v>13</v>
      </c>
      <c r="B469" s="55"/>
      <c r="C469" s="56"/>
      <c r="D469" s="18">
        <f>D467*100/D468</f>
        <v>108.46978557504873</v>
      </c>
      <c r="E469" s="18">
        <f aca="true" t="shared" si="72" ref="E469:L469">E467*100/E468</f>
        <v>109.16666666666667</v>
      </c>
      <c r="F469" s="18">
        <f t="shared" si="72"/>
        <v>110.49485783424076</v>
      </c>
      <c r="G469" s="18">
        <f t="shared" si="72"/>
        <v>110.10134502923978</v>
      </c>
      <c r="H469" s="18">
        <f t="shared" si="72"/>
        <v>111.66279069767444</v>
      </c>
      <c r="I469" s="18">
        <f t="shared" si="72"/>
        <v>105.08421052631581</v>
      </c>
      <c r="J469" s="18">
        <f t="shared" si="72"/>
        <v>115.38526315789476</v>
      </c>
      <c r="K469" s="18">
        <f t="shared" si="72"/>
        <v>100.67309941520469</v>
      </c>
      <c r="L469" s="18">
        <f t="shared" si="72"/>
        <v>114.97894736842102</v>
      </c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  <c r="BC469" s="49"/>
      <c r="BD469" s="49"/>
      <c r="BE469" s="49"/>
      <c r="BF469" s="49"/>
      <c r="BG469" s="49"/>
      <c r="BH469" s="49"/>
      <c r="BI469" s="49"/>
      <c r="BJ469" s="49"/>
      <c r="BK469" s="49"/>
      <c r="BL469" s="49"/>
      <c r="BM469" s="49"/>
      <c r="BN469" s="49"/>
      <c r="BO469" s="49"/>
      <c r="BP469" s="49"/>
      <c r="BQ469" s="49"/>
      <c r="BR469" s="49"/>
      <c r="BS469" s="49"/>
      <c r="BT469" s="49"/>
      <c r="BU469" s="49"/>
      <c r="BV469" s="49"/>
      <c r="BW469" s="49"/>
      <c r="BX469" s="49"/>
    </row>
    <row r="470" spans="1:76" ht="165" customHeight="1" thickBot="1">
      <c r="A470" s="54" t="s">
        <v>185</v>
      </c>
      <c r="B470" s="55"/>
      <c r="C470" s="56"/>
      <c r="D470" s="18">
        <f>D469-100</f>
        <v>8.469785575048732</v>
      </c>
      <c r="E470" s="18">
        <f aca="true" t="shared" si="73" ref="E470:L470">E469-100</f>
        <v>9.166666666666671</v>
      </c>
      <c r="F470" s="18">
        <f t="shared" si="73"/>
        <v>10.494857834240761</v>
      </c>
      <c r="G470" s="18">
        <f t="shared" si="73"/>
        <v>10.10134502923978</v>
      </c>
      <c r="H470" s="18">
        <f t="shared" si="73"/>
        <v>11.662790697674438</v>
      </c>
      <c r="I470" s="18">
        <f t="shared" si="73"/>
        <v>5.084210526315815</v>
      </c>
      <c r="J470" s="18">
        <f t="shared" si="73"/>
        <v>15.385263157894755</v>
      </c>
      <c r="K470" s="18">
        <f t="shared" si="73"/>
        <v>0.673099415204689</v>
      </c>
      <c r="L470" s="18">
        <f t="shared" si="73"/>
        <v>14.978947368421018</v>
      </c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  <c r="AV470" s="49"/>
      <c r="AW470" s="49"/>
      <c r="AX470" s="49"/>
      <c r="AY470" s="49"/>
      <c r="AZ470" s="49"/>
      <c r="BA470" s="49"/>
      <c r="BB470" s="49"/>
      <c r="BC470" s="49"/>
      <c r="BD470" s="49"/>
      <c r="BE470" s="49"/>
      <c r="BF470" s="49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9"/>
      <c r="BS470" s="49"/>
      <c r="BT470" s="49"/>
      <c r="BU470" s="49"/>
      <c r="BV470" s="49"/>
      <c r="BW470" s="49"/>
      <c r="BX470" s="49"/>
    </row>
    <row r="471" spans="1:12" ht="72">
      <c r="A471" s="4"/>
      <c r="B471" s="4"/>
      <c r="C471" s="4"/>
      <c r="D471" s="35"/>
      <c r="E471" s="35"/>
      <c r="F471" s="35"/>
      <c r="G471" s="35"/>
      <c r="H471" s="35"/>
      <c r="I471" s="35"/>
      <c r="J471" s="35"/>
      <c r="K471" s="35"/>
      <c r="L471" s="35"/>
    </row>
    <row r="472" spans="1:3" ht="72">
      <c r="A472" s="2"/>
      <c r="C472" s="2"/>
    </row>
    <row r="473" spans="1:3" ht="72">
      <c r="A473" s="2"/>
      <c r="B473" s="2" t="s">
        <v>186</v>
      </c>
      <c r="C473" s="2"/>
    </row>
    <row r="474" spans="1:13" ht="72">
      <c r="A474" s="2"/>
      <c r="B474" s="2" t="s">
        <v>118</v>
      </c>
      <c r="C474" s="2"/>
      <c r="M474" s="52"/>
    </row>
    <row r="475" spans="1:3" ht="72">
      <c r="A475" s="2"/>
      <c r="B475" s="2" t="s">
        <v>100</v>
      </c>
      <c r="C475" s="2"/>
    </row>
    <row r="495" spans="1:15" ht="72">
      <c r="A495" s="2"/>
      <c r="C495" s="2"/>
      <c r="O495" s="53"/>
    </row>
    <row r="499" spans="1:16" s="14" customFormat="1" ht="72">
      <c r="A499" s="52"/>
      <c r="B499" s="2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17" spans="13:15" ht="72">
      <c r="M517" s="49"/>
      <c r="N517" s="49"/>
      <c r="O517" s="49"/>
    </row>
    <row r="518" spans="1:15" ht="72">
      <c r="A518" s="2"/>
      <c r="C518" s="2"/>
      <c r="M518" s="49"/>
      <c r="N518" s="49"/>
      <c r="O518" s="49"/>
    </row>
    <row r="519" spans="13:15" ht="72">
      <c r="M519" s="35"/>
      <c r="N519" s="49"/>
      <c r="O519" s="49"/>
    </row>
    <row r="520" spans="13:15" ht="72">
      <c r="M520" s="49"/>
      <c r="N520" s="49"/>
      <c r="O520" s="49"/>
    </row>
    <row r="521" spans="13:15" ht="72">
      <c r="M521" s="49"/>
      <c r="N521" s="49"/>
      <c r="O521" s="49"/>
    </row>
    <row r="522" spans="13:15" ht="72">
      <c r="M522" s="49"/>
      <c r="N522" s="49"/>
      <c r="O522" s="49"/>
    </row>
    <row r="532" spans="1:3" ht="72">
      <c r="A532" s="2"/>
      <c r="C532" s="2"/>
    </row>
    <row r="533" spans="1:13" ht="72">
      <c r="A533" s="2"/>
      <c r="C533" s="2"/>
      <c r="M533" s="14"/>
    </row>
    <row r="536" spans="14:16" ht="72">
      <c r="N536" s="14"/>
      <c r="O536" s="14"/>
      <c r="P536" s="14"/>
    </row>
    <row r="563" spans="1:16" s="14" customFormat="1" ht="72">
      <c r="A563" s="52"/>
      <c r="B563" s="2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</sheetData>
  <sheetProtection/>
  <mergeCells count="172">
    <mergeCell ref="A4:L4"/>
    <mergeCell ref="A3:L3"/>
    <mergeCell ref="A2:L2"/>
    <mergeCell ref="A121:L121"/>
    <mergeCell ref="A117:L117"/>
    <mergeCell ref="A96:L96"/>
    <mergeCell ref="A77:L77"/>
    <mergeCell ref="A73:L73"/>
    <mergeCell ref="A61:L61"/>
    <mergeCell ref="A166:L166"/>
    <mergeCell ref="A150:L150"/>
    <mergeCell ref="A145:L145"/>
    <mergeCell ref="A141:L141"/>
    <mergeCell ref="A139:L139"/>
    <mergeCell ref="A138:L138"/>
    <mergeCell ref="A440:L440"/>
    <mergeCell ref="A431:L431"/>
    <mergeCell ref="A428:L428"/>
    <mergeCell ref="A382:L382"/>
    <mergeCell ref="A184:L184"/>
    <mergeCell ref="A183:L183"/>
    <mergeCell ref="A97:L97"/>
    <mergeCell ref="A370:L370"/>
    <mergeCell ref="A14:L14"/>
    <mergeCell ref="A419:L419"/>
    <mergeCell ref="A470:C470"/>
    <mergeCell ref="H6:J6"/>
    <mergeCell ref="K6:L6"/>
    <mergeCell ref="B98:B99"/>
    <mergeCell ref="G53:G54"/>
    <mergeCell ref="A9:L9"/>
    <mergeCell ref="A52:L52"/>
    <mergeCell ref="A190:L190"/>
    <mergeCell ref="G420:G421"/>
    <mergeCell ref="A420:A421"/>
    <mergeCell ref="B420:B421"/>
    <mergeCell ref="A347:L347"/>
    <mergeCell ref="A351:L351"/>
    <mergeCell ref="A372:L372"/>
    <mergeCell ref="A395:L395"/>
    <mergeCell ref="A374:A375"/>
    <mergeCell ref="B374:B375"/>
    <mergeCell ref="A95:L95"/>
    <mergeCell ref="G326:G327"/>
    <mergeCell ref="A64:L64"/>
    <mergeCell ref="D53:F53"/>
    <mergeCell ref="K53:L53"/>
    <mergeCell ref="A56:L56"/>
    <mergeCell ref="G98:G99"/>
    <mergeCell ref="H98:J98"/>
    <mergeCell ref="A94:L94"/>
    <mergeCell ref="B53:B54"/>
    <mergeCell ref="A53:A54"/>
    <mergeCell ref="H53:J53"/>
    <mergeCell ref="C53:C54"/>
    <mergeCell ref="A106:L106"/>
    <mergeCell ref="A211:L211"/>
    <mergeCell ref="A232:L232"/>
    <mergeCell ref="A142:A143"/>
    <mergeCell ref="A140:L140"/>
    <mergeCell ref="K98:L98"/>
    <mergeCell ref="H187:J187"/>
    <mergeCell ref="A187:A188"/>
    <mergeCell ref="B187:B188"/>
    <mergeCell ref="C187:C188"/>
    <mergeCell ref="A27:L27"/>
    <mergeCell ref="A31:L31"/>
    <mergeCell ref="A51:L51"/>
    <mergeCell ref="A109:L109"/>
    <mergeCell ref="C98:C99"/>
    <mergeCell ref="A234:A235"/>
    <mergeCell ref="A207:L207"/>
    <mergeCell ref="A185:L185"/>
    <mergeCell ref="A186:L186"/>
    <mergeCell ref="G187:G188"/>
    <mergeCell ref="A280:L280"/>
    <mergeCell ref="A246:L246"/>
    <mergeCell ref="A279:L279"/>
    <mergeCell ref="A233:L233"/>
    <mergeCell ref="A230:L230"/>
    <mergeCell ref="A231:L231"/>
    <mergeCell ref="B234:B235"/>
    <mergeCell ref="C234:C235"/>
    <mergeCell ref="A301:L301"/>
    <mergeCell ref="K234:L234"/>
    <mergeCell ref="A237:L237"/>
    <mergeCell ref="A323:L323"/>
    <mergeCell ref="A285:L285"/>
    <mergeCell ref="A293:L293"/>
    <mergeCell ref="G282:G283"/>
    <mergeCell ref="D234:F234"/>
    <mergeCell ref="G234:G235"/>
    <mergeCell ref="H234:J234"/>
    <mergeCell ref="K282:L282"/>
    <mergeCell ref="D282:F282"/>
    <mergeCell ref="A324:L324"/>
    <mergeCell ref="A325:L325"/>
    <mergeCell ref="A282:A283"/>
    <mergeCell ref="B282:B283"/>
    <mergeCell ref="C282:C283"/>
    <mergeCell ref="K326:L326"/>
    <mergeCell ref="H326:J326"/>
    <mergeCell ref="A371:L371"/>
    <mergeCell ref="A335:L335"/>
    <mergeCell ref="A305:L305"/>
    <mergeCell ref="C326:C327"/>
    <mergeCell ref="D326:F326"/>
    <mergeCell ref="A322:L322"/>
    <mergeCell ref="A338:L338"/>
    <mergeCell ref="A329:L329"/>
    <mergeCell ref="A326:A327"/>
    <mergeCell ref="B326:B327"/>
    <mergeCell ref="C374:C375"/>
    <mergeCell ref="A417:L417"/>
    <mergeCell ref="G374:G375"/>
    <mergeCell ref="H374:J374"/>
    <mergeCell ref="K374:L374"/>
    <mergeCell ref="H420:J420"/>
    <mergeCell ref="D374:F374"/>
    <mergeCell ref="A418:L418"/>
    <mergeCell ref="C420:C421"/>
    <mergeCell ref="A416:L416"/>
    <mergeCell ref="A385:L385"/>
    <mergeCell ref="A377:L377"/>
    <mergeCell ref="K420:L420"/>
    <mergeCell ref="D420:F420"/>
    <mergeCell ref="A469:C469"/>
    <mergeCell ref="G464:G465"/>
    <mergeCell ref="A466:C466"/>
    <mergeCell ref="A467:C467"/>
    <mergeCell ref="A468:C468"/>
    <mergeCell ref="C464:C465"/>
    <mergeCell ref="D464:F464"/>
    <mergeCell ref="G6:G7"/>
    <mergeCell ref="K464:L464"/>
    <mergeCell ref="A464:A465"/>
    <mergeCell ref="B464:B465"/>
    <mergeCell ref="A444:L444"/>
    <mergeCell ref="A463:L463"/>
    <mergeCell ref="H464:J464"/>
    <mergeCell ref="A373:L373"/>
    <mergeCell ref="A399:L399"/>
    <mergeCell ref="A423:L423"/>
    <mergeCell ref="G142:G143"/>
    <mergeCell ref="A49:L49"/>
    <mergeCell ref="A50:L50"/>
    <mergeCell ref="A6:A7"/>
    <mergeCell ref="B6:B7"/>
    <mergeCell ref="C6:C7"/>
    <mergeCell ref="D6:F6"/>
    <mergeCell ref="B142:B143"/>
    <mergeCell ref="D142:F142"/>
    <mergeCell ref="A17:L17"/>
    <mergeCell ref="A195:L195"/>
    <mergeCell ref="A243:L243"/>
    <mergeCell ref="D187:F187"/>
    <mergeCell ref="H282:J282"/>
    <mergeCell ref="K142:L142"/>
    <mergeCell ref="A198:L198"/>
    <mergeCell ref="K187:L187"/>
    <mergeCell ref="A278:L278"/>
    <mergeCell ref="A153:L153"/>
    <mergeCell ref="A290:L290"/>
    <mergeCell ref="A101:L101"/>
    <mergeCell ref="A98:A99"/>
    <mergeCell ref="D98:F98"/>
    <mergeCell ref="H142:J142"/>
    <mergeCell ref="A256:L256"/>
    <mergeCell ref="A260:L260"/>
    <mergeCell ref="C142:C143"/>
    <mergeCell ref="A162:L162"/>
    <mergeCell ref="A281:L281"/>
  </mergeCells>
  <printOptions/>
  <pageMargins left="0.9448818897637796" right="1.0236220472440944" top="0.984251968503937" bottom="0.984251968503937" header="0.5118110236220472" footer="0.5118110236220472"/>
  <pageSetup fitToHeight="29" horizontalDpi="600" verticalDpi="600" orientation="landscape" paperSize="9" scale="17" r:id="rId1"/>
  <rowBreaks count="24" manualBreakCount="24">
    <brk id="26" max="12" man="1"/>
    <brk id="48" max="12" man="1"/>
    <brk id="73" max="12" man="1"/>
    <brk id="93" max="12" man="1"/>
    <brk id="116" max="12" man="1"/>
    <brk id="136" max="12" man="1"/>
    <brk id="161" max="12" man="1"/>
    <brk id="182" max="12" man="1"/>
    <brk id="206" max="12" man="1"/>
    <brk id="229" max="12" man="1"/>
    <brk id="255" max="12" man="1"/>
    <brk id="277" max="12" man="1"/>
    <brk id="300" max="12" man="1"/>
    <brk id="321" max="12" man="1"/>
    <brk id="346" max="12" man="1"/>
    <brk id="368" max="12" man="1"/>
    <brk id="394" max="12" man="1"/>
    <brk id="415" max="12" man="1"/>
    <brk id="439" max="12" man="1"/>
    <brk id="462" max="12" man="1"/>
    <brk id="485" max="12" man="1"/>
    <brk id="506" max="13" man="1"/>
    <brk id="527" max="13" man="1"/>
    <brk id="5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2012-11-23T03:53:58Z</cp:lastPrinted>
  <dcterms:created xsi:type="dcterms:W3CDTF">1996-10-08T23:32:33Z</dcterms:created>
  <dcterms:modified xsi:type="dcterms:W3CDTF">2019-06-03T07:39:34Z</dcterms:modified>
  <cp:category/>
  <cp:version/>
  <cp:contentType/>
  <cp:contentStatus/>
</cp:coreProperties>
</file>